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1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2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c01d80202a6743/HDR/Washed out HDR sRGB/"/>
    </mc:Choice>
  </mc:AlternateContent>
  <xr:revisionPtr revIDLastSave="63" documentId="11_D2AD4808A37B6153BC3F0F3C90AA8D105BBFFBB3" xr6:coauthVersionLast="47" xr6:coauthVersionMax="47" xr10:uidLastSave="{4CEDE018-CADD-452A-B481-DE04E766B28E}"/>
  <bookViews>
    <workbookView xWindow="-108" yWindow="-108" windowWidth="46296" windowHeight="25416" tabRatio="735" xr2:uid="{00000000-000D-0000-FFFF-FFFF00000000}"/>
  </bookViews>
  <sheets>
    <sheet name="PA279CV - HDR - 140" sheetId="7" r:id="rId1"/>
    <sheet name="PA279CV - SDR - sRGB" sheetId="11" r:id="rId2"/>
    <sheet name="Macbook Pro - HDR - 140" sheetId="12" r:id="rId3"/>
    <sheet name="Macbook Pro - HDR - 600" sheetId="13" r:id="rId4"/>
    <sheet name="Macbook Pro P3 Prim - HDR - 140" sheetId="14" r:id="rId5"/>
    <sheet name="Macbook Pro - HDR - 182 TrueTon" sheetId="15" r:id="rId6"/>
    <sheet name="PA32UCDM - HDR - 140 - Clip" sheetId="16" r:id="rId7"/>
    <sheet name="PA32UCDM - HDR - 140 - Clip BL" sheetId="17" r:id="rId8"/>
    <sheet name="Example chart1" sheetId="8" r:id="rId9"/>
    <sheet name="Example chart2" sheetId="9" r:id="rId10"/>
    <sheet name="sRGB Mismatch" sheetId="20" r:id="rId11"/>
    <sheet name="power function" sheetId="18" r:id="rId12"/>
    <sheet name="Macbook Pro - HDR - 100" sheetId="4" r:id="rId1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1" l="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2" i="11"/>
  <c r="B257" i="20"/>
  <c r="D257" i="20" s="1"/>
  <c r="B256" i="20"/>
  <c r="D256" i="20" s="1"/>
  <c r="B255" i="20"/>
  <c r="D255" i="20" s="1"/>
  <c r="B254" i="20"/>
  <c r="C254" i="20" s="1"/>
  <c r="B253" i="20"/>
  <c r="D253" i="20" s="1"/>
  <c r="E253" i="20" s="1"/>
  <c r="B252" i="20"/>
  <c r="D252" i="20" s="1"/>
  <c r="B251" i="20"/>
  <c r="D251" i="20" s="1"/>
  <c r="B250" i="20"/>
  <c r="D250" i="20" s="1"/>
  <c r="B249" i="20"/>
  <c r="D249" i="20" s="1"/>
  <c r="E249" i="20" s="1"/>
  <c r="B248" i="20"/>
  <c r="D248" i="20" s="1"/>
  <c r="E248" i="20" s="1"/>
  <c r="B247" i="20"/>
  <c r="C247" i="20" s="1"/>
  <c r="B246" i="20"/>
  <c r="D246" i="20" s="1"/>
  <c r="B245" i="20"/>
  <c r="D245" i="20" s="1"/>
  <c r="B244" i="20"/>
  <c r="C244" i="20" s="1"/>
  <c r="B243" i="20"/>
  <c r="D243" i="20" s="1"/>
  <c r="B242" i="20"/>
  <c r="C242" i="20" s="1"/>
  <c r="B241" i="20"/>
  <c r="D241" i="20" s="1"/>
  <c r="B240" i="20"/>
  <c r="C240" i="20" s="1"/>
  <c r="B239" i="20"/>
  <c r="D239" i="20" s="1"/>
  <c r="B238" i="20"/>
  <c r="D238" i="20" s="1"/>
  <c r="B237" i="20"/>
  <c r="B236" i="20"/>
  <c r="D236" i="20" s="1"/>
  <c r="E236" i="20" s="1"/>
  <c r="B235" i="20"/>
  <c r="C235" i="20" s="1"/>
  <c r="B234" i="20"/>
  <c r="B233" i="20"/>
  <c r="C233" i="20" s="1"/>
  <c r="B232" i="20"/>
  <c r="D232" i="20" s="1"/>
  <c r="B231" i="20"/>
  <c r="C231" i="20" s="1"/>
  <c r="B230" i="20"/>
  <c r="D230" i="20" s="1"/>
  <c r="B229" i="20"/>
  <c r="D229" i="20" s="1"/>
  <c r="E229" i="20" s="1"/>
  <c r="B228" i="20"/>
  <c r="D228" i="20" s="1"/>
  <c r="B227" i="20"/>
  <c r="C227" i="20" s="1"/>
  <c r="B226" i="20"/>
  <c r="C226" i="20" s="1"/>
  <c r="B225" i="20"/>
  <c r="D225" i="20" s="1"/>
  <c r="B224" i="20"/>
  <c r="D224" i="20" s="1"/>
  <c r="B223" i="20"/>
  <c r="D223" i="20" s="1"/>
  <c r="E223" i="20" s="1"/>
  <c r="B222" i="20"/>
  <c r="C222" i="20" s="1"/>
  <c r="B221" i="20"/>
  <c r="D221" i="20" s="1"/>
  <c r="B220" i="20"/>
  <c r="D220" i="20" s="1"/>
  <c r="B219" i="20"/>
  <c r="D219" i="20" s="1"/>
  <c r="B218" i="20"/>
  <c r="D218" i="20" s="1"/>
  <c r="B217" i="20"/>
  <c r="B216" i="20"/>
  <c r="D216" i="20" s="1"/>
  <c r="B215" i="20"/>
  <c r="C215" i="20" s="1"/>
  <c r="B214" i="20"/>
  <c r="C214" i="20" s="1"/>
  <c r="B213" i="20"/>
  <c r="B212" i="20"/>
  <c r="D212" i="20" s="1"/>
  <c r="B211" i="20"/>
  <c r="D211" i="20" s="1"/>
  <c r="B210" i="20"/>
  <c r="C210" i="20" s="1"/>
  <c r="B209" i="20"/>
  <c r="D209" i="20" s="1"/>
  <c r="B208" i="20"/>
  <c r="C208" i="20" s="1"/>
  <c r="B207" i="20"/>
  <c r="D207" i="20" s="1"/>
  <c r="B206" i="20"/>
  <c r="D206" i="20" s="1"/>
  <c r="B205" i="20"/>
  <c r="D205" i="20" s="1"/>
  <c r="B204" i="20"/>
  <c r="D204" i="20" s="1"/>
  <c r="E204" i="20" s="1"/>
  <c r="B203" i="20"/>
  <c r="D203" i="20" s="1"/>
  <c r="B202" i="20"/>
  <c r="D202" i="20" s="1"/>
  <c r="B201" i="20"/>
  <c r="D201" i="20" s="1"/>
  <c r="B200" i="20"/>
  <c r="D200" i="20" s="1"/>
  <c r="B199" i="20"/>
  <c r="D199" i="20" s="1"/>
  <c r="B198" i="20"/>
  <c r="C198" i="20" s="1"/>
  <c r="B197" i="20"/>
  <c r="D197" i="20" s="1"/>
  <c r="B196" i="20"/>
  <c r="B195" i="20"/>
  <c r="D195" i="20" s="1"/>
  <c r="B194" i="20"/>
  <c r="D194" i="20" s="1"/>
  <c r="B193" i="20"/>
  <c r="C193" i="20" s="1"/>
  <c r="B192" i="20"/>
  <c r="D192" i="20" s="1"/>
  <c r="B191" i="20"/>
  <c r="C191" i="20" s="1"/>
  <c r="B190" i="20"/>
  <c r="C190" i="20" s="1"/>
  <c r="B189" i="20"/>
  <c r="C189" i="20" s="1"/>
  <c r="B188" i="20"/>
  <c r="D188" i="20" s="1"/>
  <c r="B187" i="20"/>
  <c r="C187" i="20" s="1"/>
  <c r="B186" i="20"/>
  <c r="D186" i="20" s="1"/>
  <c r="B185" i="20"/>
  <c r="D185" i="20" s="1"/>
  <c r="B184" i="20"/>
  <c r="D184" i="20" s="1"/>
  <c r="B183" i="20"/>
  <c r="C183" i="20" s="1"/>
  <c r="B182" i="20"/>
  <c r="D182" i="20" s="1"/>
  <c r="B181" i="20"/>
  <c r="C181" i="20" s="1"/>
  <c r="B180" i="20"/>
  <c r="D180" i="20" s="1"/>
  <c r="B179" i="20"/>
  <c r="D179" i="20" s="1"/>
  <c r="B178" i="20"/>
  <c r="D178" i="20" s="1"/>
  <c r="B177" i="20"/>
  <c r="D177" i="20" s="1"/>
  <c r="B176" i="20"/>
  <c r="C176" i="20" s="1"/>
  <c r="B175" i="20"/>
  <c r="B174" i="20"/>
  <c r="D174" i="20" s="1"/>
  <c r="E174" i="20" s="1"/>
  <c r="B173" i="20"/>
  <c r="D173" i="20" s="1"/>
  <c r="B172" i="20"/>
  <c r="D172" i="20" s="1"/>
  <c r="E172" i="20" s="1"/>
  <c r="B171" i="20"/>
  <c r="D171" i="20" s="1"/>
  <c r="B170" i="20"/>
  <c r="B169" i="20"/>
  <c r="C169" i="20" s="1"/>
  <c r="B168" i="20"/>
  <c r="C168" i="20" s="1"/>
  <c r="B167" i="20"/>
  <c r="D167" i="20" s="1"/>
  <c r="B166" i="20"/>
  <c r="C166" i="20" s="1"/>
  <c r="B165" i="20"/>
  <c r="D165" i="20" s="1"/>
  <c r="B164" i="20"/>
  <c r="C164" i="20" s="1"/>
  <c r="B163" i="20"/>
  <c r="D163" i="20" s="1"/>
  <c r="B162" i="20"/>
  <c r="D162" i="20" s="1"/>
  <c r="B161" i="20"/>
  <c r="D161" i="20" s="1"/>
  <c r="B160" i="20"/>
  <c r="D160" i="20" s="1"/>
  <c r="B159" i="20"/>
  <c r="D159" i="20" s="1"/>
  <c r="B158" i="20"/>
  <c r="B157" i="20"/>
  <c r="D157" i="20" s="1"/>
  <c r="E157" i="20" s="1"/>
  <c r="B156" i="20"/>
  <c r="C156" i="20" s="1"/>
  <c r="B155" i="20"/>
  <c r="D155" i="20" s="1"/>
  <c r="E155" i="20" s="1"/>
  <c r="B154" i="20"/>
  <c r="D154" i="20" s="1"/>
  <c r="B153" i="20"/>
  <c r="C153" i="20" s="1"/>
  <c r="B152" i="20"/>
  <c r="C152" i="20" s="1"/>
  <c r="B151" i="20"/>
  <c r="C151" i="20" s="1"/>
  <c r="B150" i="20"/>
  <c r="D150" i="20" s="1"/>
  <c r="B149" i="20"/>
  <c r="D149" i="20" s="1"/>
  <c r="B148" i="20"/>
  <c r="C148" i="20" s="1"/>
  <c r="B147" i="20"/>
  <c r="D147" i="20" s="1"/>
  <c r="B146" i="20"/>
  <c r="D146" i="20" s="1"/>
  <c r="B145" i="20"/>
  <c r="C145" i="20" s="1"/>
  <c r="B144" i="20"/>
  <c r="C144" i="20" s="1"/>
  <c r="B143" i="20"/>
  <c r="C143" i="20" s="1"/>
  <c r="B142" i="20"/>
  <c r="C142" i="20" s="1"/>
  <c r="B141" i="20"/>
  <c r="D141" i="20" s="1"/>
  <c r="B140" i="20"/>
  <c r="D140" i="20" s="1"/>
  <c r="B139" i="20"/>
  <c r="D139" i="20" s="1"/>
  <c r="B138" i="20"/>
  <c r="D138" i="20" s="1"/>
  <c r="B137" i="20"/>
  <c r="C137" i="20" s="1"/>
  <c r="B136" i="20"/>
  <c r="D136" i="20" s="1"/>
  <c r="B135" i="20"/>
  <c r="D135" i="20" s="1"/>
  <c r="B134" i="20"/>
  <c r="D134" i="20" s="1"/>
  <c r="B133" i="20"/>
  <c r="B132" i="20"/>
  <c r="D132" i="20" s="1"/>
  <c r="B131" i="20"/>
  <c r="C131" i="20" s="1"/>
  <c r="B130" i="20"/>
  <c r="D130" i="20" s="1"/>
  <c r="E130" i="20" s="1"/>
  <c r="B129" i="20"/>
  <c r="D129" i="20" s="1"/>
  <c r="B128" i="20"/>
  <c r="D128" i="20" s="1"/>
  <c r="B127" i="20"/>
  <c r="C127" i="20" s="1"/>
  <c r="B126" i="20"/>
  <c r="C126" i="20" s="1"/>
  <c r="B125" i="20"/>
  <c r="D125" i="20" s="1"/>
  <c r="E125" i="20" s="1"/>
  <c r="B124" i="20"/>
  <c r="D124" i="20" s="1"/>
  <c r="B123" i="20"/>
  <c r="D123" i="20" s="1"/>
  <c r="B122" i="20"/>
  <c r="D122" i="20" s="1"/>
  <c r="B121" i="20"/>
  <c r="C121" i="20" s="1"/>
  <c r="B120" i="20"/>
  <c r="D120" i="20" s="1"/>
  <c r="B119" i="20"/>
  <c r="C119" i="20" s="1"/>
  <c r="B118" i="20"/>
  <c r="C118" i="20" s="1"/>
  <c r="B117" i="20"/>
  <c r="C117" i="20" s="1"/>
  <c r="B116" i="20"/>
  <c r="D116" i="20" s="1"/>
  <c r="B115" i="20"/>
  <c r="D115" i="20" s="1"/>
  <c r="B114" i="20"/>
  <c r="C114" i="20" s="1"/>
  <c r="B113" i="20"/>
  <c r="C113" i="20" s="1"/>
  <c r="B112" i="20"/>
  <c r="C112" i="20" s="1"/>
  <c r="B111" i="20"/>
  <c r="D111" i="20" s="1"/>
  <c r="B110" i="20"/>
  <c r="D110" i="20" s="1"/>
  <c r="B109" i="20"/>
  <c r="D109" i="20" s="1"/>
  <c r="B108" i="20"/>
  <c r="D108" i="20" s="1"/>
  <c r="E108" i="20" s="1"/>
  <c r="B107" i="20"/>
  <c r="D107" i="20" s="1"/>
  <c r="B106" i="20"/>
  <c r="D106" i="20" s="1"/>
  <c r="B105" i="20"/>
  <c r="D105" i="20" s="1"/>
  <c r="E105" i="20" s="1"/>
  <c r="B104" i="20"/>
  <c r="D104" i="20" s="1"/>
  <c r="B103" i="20"/>
  <c r="D103" i="20" s="1"/>
  <c r="B102" i="20"/>
  <c r="D102" i="20" s="1"/>
  <c r="B101" i="20"/>
  <c r="D101" i="20" s="1"/>
  <c r="B100" i="20"/>
  <c r="D100" i="20" s="1"/>
  <c r="B99" i="20"/>
  <c r="D99" i="20" s="1"/>
  <c r="B98" i="20"/>
  <c r="C98" i="20" s="1"/>
  <c r="B97" i="20"/>
  <c r="C97" i="20" s="1"/>
  <c r="B96" i="20"/>
  <c r="D96" i="20" s="1"/>
  <c r="B95" i="20"/>
  <c r="D95" i="20" s="1"/>
  <c r="B94" i="20"/>
  <c r="C94" i="20" s="1"/>
  <c r="B93" i="20"/>
  <c r="D93" i="20" s="1"/>
  <c r="B92" i="20"/>
  <c r="D92" i="20" s="1"/>
  <c r="B91" i="20"/>
  <c r="D91" i="20" s="1"/>
  <c r="B90" i="20"/>
  <c r="D90" i="20" s="1"/>
  <c r="B89" i="20"/>
  <c r="D89" i="20" s="1"/>
  <c r="B88" i="20"/>
  <c r="D88" i="20" s="1"/>
  <c r="B87" i="20"/>
  <c r="B86" i="20"/>
  <c r="D86" i="20" s="1"/>
  <c r="B85" i="20"/>
  <c r="D85" i="20" s="1"/>
  <c r="B84" i="20"/>
  <c r="D84" i="20" s="1"/>
  <c r="E84" i="20" s="1"/>
  <c r="B83" i="20"/>
  <c r="D83" i="20" s="1"/>
  <c r="B82" i="20"/>
  <c r="C82" i="20" s="1"/>
  <c r="B81" i="20"/>
  <c r="D81" i="20" s="1"/>
  <c r="B80" i="20"/>
  <c r="C80" i="20" s="1"/>
  <c r="B79" i="20"/>
  <c r="C79" i="20" s="1"/>
  <c r="B78" i="20"/>
  <c r="D78" i="20" s="1"/>
  <c r="B77" i="20"/>
  <c r="C77" i="20" s="1"/>
  <c r="B76" i="20"/>
  <c r="D76" i="20" s="1"/>
  <c r="E76" i="20" s="1"/>
  <c r="B75" i="20"/>
  <c r="C75" i="20" s="1"/>
  <c r="B74" i="20"/>
  <c r="C74" i="20" s="1"/>
  <c r="B73" i="20"/>
  <c r="D73" i="20" s="1"/>
  <c r="E73" i="20" s="1"/>
  <c r="B72" i="20"/>
  <c r="C72" i="20" s="1"/>
  <c r="B71" i="20"/>
  <c r="D71" i="20" s="1"/>
  <c r="B70" i="20"/>
  <c r="D70" i="20" s="1"/>
  <c r="B69" i="20"/>
  <c r="D69" i="20" s="1"/>
  <c r="B68" i="20"/>
  <c r="D68" i="20" s="1"/>
  <c r="B67" i="20"/>
  <c r="D67" i="20" s="1"/>
  <c r="B66" i="20"/>
  <c r="D66" i="20" s="1"/>
  <c r="B65" i="20"/>
  <c r="D65" i="20" s="1"/>
  <c r="B64" i="20"/>
  <c r="C64" i="20" s="1"/>
  <c r="B63" i="20"/>
  <c r="D63" i="20" s="1"/>
  <c r="B62" i="20"/>
  <c r="C62" i="20" s="1"/>
  <c r="B61" i="20"/>
  <c r="D61" i="20" s="1"/>
  <c r="B60" i="20"/>
  <c r="D60" i="20" s="1"/>
  <c r="E60" i="20" s="1"/>
  <c r="B59" i="20"/>
  <c r="D59" i="20" s="1"/>
  <c r="B58" i="20"/>
  <c r="D58" i="20" s="1"/>
  <c r="B57" i="20"/>
  <c r="D57" i="20" s="1"/>
  <c r="B56" i="20"/>
  <c r="D56" i="20" s="1"/>
  <c r="B55" i="20"/>
  <c r="C55" i="20" s="1"/>
  <c r="B54" i="20"/>
  <c r="D54" i="20" s="1"/>
  <c r="B53" i="20"/>
  <c r="D53" i="20" s="1"/>
  <c r="B52" i="20"/>
  <c r="D52" i="20" s="1"/>
  <c r="E52" i="20" s="1"/>
  <c r="B51" i="20"/>
  <c r="D51" i="20" s="1"/>
  <c r="B50" i="20"/>
  <c r="C50" i="20" s="1"/>
  <c r="B49" i="20"/>
  <c r="C49" i="20" s="1"/>
  <c r="B48" i="20"/>
  <c r="C48" i="20" s="1"/>
  <c r="B47" i="20"/>
  <c r="D47" i="20" s="1"/>
  <c r="B46" i="20"/>
  <c r="C46" i="20" s="1"/>
  <c r="B45" i="20"/>
  <c r="C45" i="20" s="1"/>
  <c r="B44" i="20"/>
  <c r="D44" i="20" s="1"/>
  <c r="E44" i="20" s="1"/>
  <c r="B43" i="20"/>
  <c r="D43" i="20" s="1"/>
  <c r="B42" i="20"/>
  <c r="D42" i="20" s="1"/>
  <c r="B41" i="20"/>
  <c r="C41" i="20" s="1"/>
  <c r="B40" i="20"/>
  <c r="C40" i="20" s="1"/>
  <c r="B39" i="20"/>
  <c r="D39" i="20" s="1"/>
  <c r="B38" i="20"/>
  <c r="D38" i="20" s="1"/>
  <c r="B37" i="20"/>
  <c r="D37" i="20" s="1"/>
  <c r="B36" i="20"/>
  <c r="D36" i="20" s="1"/>
  <c r="E36" i="20" s="1"/>
  <c r="B35" i="20"/>
  <c r="D35" i="20" s="1"/>
  <c r="B34" i="20"/>
  <c r="C34" i="20" s="1"/>
  <c r="B33" i="20"/>
  <c r="C33" i="20" s="1"/>
  <c r="B32" i="20"/>
  <c r="D32" i="20" s="1"/>
  <c r="B31" i="20"/>
  <c r="D31" i="20" s="1"/>
  <c r="B30" i="20"/>
  <c r="C30" i="20" s="1"/>
  <c r="B29" i="20"/>
  <c r="D29" i="20" s="1"/>
  <c r="B28" i="20"/>
  <c r="D28" i="20" s="1"/>
  <c r="B27" i="20"/>
  <c r="D27" i="20" s="1"/>
  <c r="B26" i="20"/>
  <c r="C26" i="20" s="1"/>
  <c r="B25" i="20"/>
  <c r="D25" i="20" s="1"/>
  <c r="B24" i="20"/>
  <c r="C24" i="20" s="1"/>
  <c r="B23" i="20"/>
  <c r="B22" i="20"/>
  <c r="D22" i="20" s="1"/>
  <c r="B21" i="20"/>
  <c r="C21" i="20" s="1"/>
  <c r="B20" i="20"/>
  <c r="C20" i="20" s="1"/>
  <c r="B19" i="20"/>
  <c r="B18" i="20"/>
  <c r="C18" i="20" s="1"/>
  <c r="B17" i="20"/>
  <c r="C17" i="20" s="1"/>
  <c r="B16" i="20"/>
  <c r="C16" i="20" s="1"/>
  <c r="B15" i="20"/>
  <c r="C15" i="20" s="1"/>
  <c r="B14" i="20"/>
  <c r="C14" i="20" s="1"/>
  <c r="B13" i="20"/>
  <c r="C13" i="20" s="1"/>
  <c r="B12" i="20"/>
  <c r="D12" i="20" s="1"/>
  <c r="E12" i="20" s="1"/>
  <c r="B11" i="20"/>
  <c r="D11" i="20" s="1"/>
  <c r="B10" i="20"/>
  <c r="D10" i="20" s="1"/>
  <c r="B9" i="20"/>
  <c r="D9" i="20" s="1"/>
  <c r="B8" i="20"/>
  <c r="C8" i="20" s="1"/>
  <c r="B7" i="20"/>
  <c r="B6" i="20"/>
  <c r="C6" i="20" s="1"/>
  <c r="B5" i="20"/>
  <c r="D5" i="20" s="1"/>
  <c r="B4" i="20"/>
  <c r="C4" i="20" s="1"/>
  <c r="F3" i="20"/>
  <c r="B3" i="20"/>
  <c r="D3" i="20" s="1"/>
  <c r="B2" i="20"/>
  <c r="C2" i="20" s="1"/>
  <c r="D189" i="20" l="1"/>
  <c r="E189" i="20" s="1"/>
  <c r="C36" i="20"/>
  <c r="C239" i="20"/>
  <c r="D64" i="20"/>
  <c r="E64" i="20" s="1"/>
  <c r="E9" i="20"/>
  <c r="E177" i="20"/>
  <c r="E28" i="20"/>
  <c r="E195" i="20"/>
  <c r="E61" i="20"/>
  <c r="E102" i="20"/>
  <c r="E230" i="20"/>
  <c r="E201" i="20"/>
  <c r="E160" i="20"/>
  <c r="C236" i="20"/>
  <c r="C223" i="20"/>
  <c r="C105" i="20"/>
  <c r="D50" i="20"/>
  <c r="E50" i="20" s="1"/>
  <c r="C38" i="20"/>
  <c r="C177" i="20"/>
  <c r="D143" i="20"/>
  <c r="E143" i="20" s="1"/>
  <c r="D4" i="20"/>
  <c r="E4" i="20" s="1"/>
  <c r="D226" i="20"/>
  <c r="D20" i="20"/>
  <c r="E20" i="20" s="1"/>
  <c r="C68" i="20"/>
  <c r="E22" i="20"/>
  <c r="D144" i="20"/>
  <c r="C195" i="20"/>
  <c r="E88" i="20"/>
  <c r="D242" i="20"/>
  <c r="E242" i="20" s="1"/>
  <c r="C52" i="20"/>
  <c r="D240" i="20"/>
  <c r="E240" i="20" s="1"/>
  <c r="E179" i="20"/>
  <c r="D24" i="20"/>
  <c r="C109" i="20"/>
  <c r="D210" i="20"/>
  <c r="C56" i="20"/>
  <c r="D41" i="20"/>
  <c r="D244" i="20"/>
  <c r="E244" i="20" s="1"/>
  <c r="C206" i="20"/>
  <c r="C159" i="20"/>
  <c r="D121" i="20"/>
  <c r="E206" i="20"/>
  <c r="C160" i="20"/>
  <c r="D208" i="20"/>
  <c r="C54" i="20"/>
  <c r="D6" i="20"/>
  <c r="C125" i="20"/>
  <c r="D72" i="20"/>
  <c r="E72" i="20" s="1"/>
  <c r="D8" i="20"/>
  <c r="E56" i="20"/>
  <c r="C73" i="20"/>
  <c r="D181" i="20"/>
  <c r="E181" i="20" s="1"/>
  <c r="C9" i="20"/>
  <c r="C28" i="20"/>
  <c r="D148" i="20"/>
  <c r="E148" i="20" s="1"/>
  <c r="D198" i="20"/>
  <c r="C130" i="20"/>
  <c r="D247" i="20"/>
  <c r="E247" i="20" s="1"/>
  <c r="C93" i="20"/>
  <c r="D166" i="20"/>
  <c r="C199" i="20"/>
  <c r="D214" i="20"/>
  <c r="C60" i="20"/>
  <c r="D131" i="20"/>
  <c r="E131" i="20" s="1"/>
  <c r="C185" i="20"/>
  <c r="D168" i="20"/>
  <c r="E168" i="20" s="1"/>
  <c r="D231" i="20"/>
  <c r="E231" i="20" s="1"/>
  <c r="C32" i="20"/>
  <c r="D114" i="20"/>
  <c r="D169" i="20"/>
  <c r="E169" i="20" s="1"/>
  <c r="D233" i="20"/>
  <c r="E233" i="20" s="1"/>
  <c r="D137" i="20"/>
  <c r="E137" i="20" s="1"/>
  <c r="D176" i="20"/>
  <c r="E176" i="20" s="1"/>
  <c r="D191" i="20"/>
  <c r="E191" i="20" s="1"/>
  <c r="D193" i="20"/>
  <c r="D40" i="20"/>
  <c r="C88" i="20"/>
  <c r="E109" i="20"/>
  <c r="C147" i="20"/>
  <c r="C228" i="20"/>
  <c r="D164" i="20"/>
  <c r="C229" i="20"/>
  <c r="D113" i="20"/>
  <c r="D151" i="20"/>
  <c r="C200" i="20"/>
  <c r="D152" i="20"/>
  <c r="E152" i="20" s="1"/>
  <c r="C201" i="20"/>
  <c r="D215" i="20"/>
  <c r="E215" i="20" s="1"/>
  <c r="C78" i="20"/>
  <c r="C134" i="20"/>
  <c r="C253" i="20"/>
  <c r="D254" i="20"/>
  <c r="D34" i="20"/>
  <c r="D156" i="20"/>
  <c r="E156" i="20" s="1"/>
  <c r="C102" i="20"/>
  <c r="C157" i="20"/>
  <c r="D235" i="20"/>
  <c r="D227" i="20"/>
  <c r="E227" i="20" s="1"/>
  <c r="C90" i="20"/>
  <c r="E147" i="20"/>
  <c r="C58" i="20"/>
  <c r="D112" i="20"/>
  <c r="D183" i="20"/>
  <c r="E183" i="20" s="1"/>
  <c r="C44" i="20"/>
  <c r="C230" i="20"/>
  <c r="D94" i="20"/>
  <c r="D45" i="20"/>
  <c r="E45" i="20" s="1"/>
  <c r="C61" i="20"/>
  <c r="D153" i="20"/>
  <c r="D98" i="20"/>
  <c r="E98" i="20" s="1"/>
  <c r="D187" i="20"/>
  <c r="C218" i="20"/>
  <c r="D79" i="20"/>
  <c r="E79" i="20" s="1"/>
  <c r="E202" i="20"/>
  <c r="D48" i="20"/>
  <c r="C219" i="20"/>
  <c r="D16" i="20"/>
  <c r="E16" i="20" s="1"/>
  <c r="D80" i="20"/>
  <c r="E80" i="20" s="1"/>
  <c r="C172" i="20"/>
  <c r="D17" i="20"/>
  <c r="E17" i="20" s="1"/>
  <c r="D49" i="20"/>
  <c r="E49" i="20" s="1"/>
  <c r="D119" i="20"/>
  <c r="C221" i="20"/>
  <c r="C257" i="20"/>
  <c r="E70" i="20"/>
  <c r="E207" i="20"/>
  <c r="E123" i="20"/>
  <c r="E161" i="20"/>
  <c r="E10" i="20"/>
  <c r="E110" i="20"/>
  <c r="E219" i="20"/>
  <c r="E29" i="20"/>
  <c r="E89" i="20"/>
  <c r="E194" i="20"/>
  <c r="E165" i="20"/>
  <c r="E149" i="20"/>
  <c r="E5" i="20"/>
  <c r="E65" i="20"/>
  <c r="E141" i="20"/>
  <c r="E57" i="20"/>
  <c r="E58" i="20"/>
  <c r="E111" i="20"/>
  <c r="E101" i="20"/>
  <c r="E232" i="20"/>
  <c r="E135" i="20"/>
  <c r="E66" i="20"/>
  <c r="E173" i="20"/>
  <c r="E85" i="20"/>
  <c r="E91" i="20"/>
  <c r="E81" i="20"/>
  <c r="E139" i="20"/>
  <c r="E25" i="20"/>
  <c r="E93" i="20"/>
  <c r="E37" i="20"/>
  <c r="E53" i="20"/>
  <c r="E54" i="20"/>
  <c r="E42" i="20"/>
  <c r="E69" i="20"/>
  <c r="E106" i="20"/>
  <c r="E246" i="20"/>
  <c r="C29" i="20"/>
  <c r="E150" i="20"/>
  <c r="D170" i="20"/>
  <c r="C170" i="20"/>
  <c r="E199" i="20"/>
  <c r="D237" i="20"/>
  <c r="C237" i="20"/>
  <c r="E239" i="20"/>
  <c r="C85" i="20"/>
  <c r="C207" i="20"/>
  <c r="E192" i="20"/>
  <c r="D126" i="20"/>
  <c r="E185" i="20"/>
  <c r="E120" i="20"/>
  <c r="E35" i="20"/>
  <c r="E224" i="20"/>
  <c r="C249" i="20"/>
  <c r="C139" i="20"/>
  <c r="C115" i="20"/>
  <c r="E186" i="20"/>
  <c r="C224" i="20"/>
  <c r="E78" i="20"/>
  <c r="D13" i="20"/>
  <c r="C110" i="20"/>
  <c r="E68" i="20"/>
  <c r="E90" i="20"/>
  <c r="C122" i="20"/>
  <c r="D127" i="20"/>
  <c r="D145" i="20"/>
  <c r="C173" i="20"/>
  <c r="E216" i="20"/>
  <c r="C35" i="20"/>
  <c r="D97" i="20"/>
  <c r="C25" i="20"/>
  <c r="E115" i="20"/>
  <c r="C194" i="20"/>
  <c r="C216" i="20"/>
  <c r="C232" i="20"/>
  <c r="E67" i="20"/>
  <c r="E238" i="20"/>
  <c r="E122" i="20"/>
  <c r="C3" i="20"/>
  <c r="C42" i="20"/>
  <c r="C53" i="20"/>
  <c r="C69" i="20"/>
  <c r="C86" i="20"/>
  <c r="E134" i="20"/>
  <c r="E140" i="20"/>
  <c r="E146" i="20"/>
  <c r="E180" i="20"/>
  <c r="E250" i="20"/>
  <c r="D30" i="20"/>
  <c r="E116" i="20"/>
  <c r="C140" i="20"/>
  <c r="D217" i="20"/>
  <c r="C217" i="20"/>
  <c r="E241" i="20"/>
  <c r="C250" i="20"/>
  <c r="C120" i="20"/>
  <c r="C57" i="20"/>
  <c r="C7" i="20"/>
  <c r="D7" i="20"/>
  <c r="E200" i="20"/>
  <c r="D18" i="20"/>
  <c r="C133" i="20"/>
  <c r="D133" i="20"/>
  <c r="D19" i="20"/>
  <c r="C19" i="20"/>
  <c r="E47" i="20"/>
  <c r="C81" i="20"/>
  <c r="C116" i="20"/>
  <c r="E128" i="20"/>
  <c r="E209" i="20"/>
  <c r="C241" i="20"/>
  <c r="E251" i="20"/>
  <c r="E138" i="20"/>
  <c r="D74" i="20"/>
  <c r="C31" i="20"/>
  <c r="E86" i="20"/>
  <c r="E99" i="20"/>
  <c r="C128" i="20"/>
  <c r="C135" i="20"/>
  <c r="C202" i="20"/>
  <c r="E252" i="20"/>
  <c r="D62" i="20"/>
  <c r="C165" i="20"/>
  <c r="C37" i="20"/>
  <c r="D14" i="20"/>
  <c r="C99" i="20"/>
  <c r="C111" i="20"/>
  <c r="C123" i="20"/>
  <c r="C141" i="20"/>
  <c r="E178" i="20"/>
  <c r="E3" i="20"/>
  <c r="C132" i="20"/>
  <c r="C91" i="20"/>
  <c r="C106" i="20"/>
  <c r="E59" i="20"/>
  <c r="C65" i="20"/>
  <c r="C70" i="20"/>
  <c r="E129" i="20"/>
  <c r="C174" i="20"/>
  <c r="D2" i="20"/>
  <c r="E2" i="20" s="1"/>
  <c r="E104" i="20"/>
  <c r="E32" i="20"/>
  <c r="E43" i="20"/>
  <c r="E100" i="20"/>
  <c r="C161" i="20"/>
  <c r="E203" i="20"/>
  <c r="D234" i="20"/>
  <c r="C234" i="20"/>
  <c r="C23" i="20"/>
  <c r="D23" i="20"/>
  <c r="C203" i="20"/>
  <c r="C211" i="20"/>
  <c r="E132" i="20"/>
  <c r="D118" i="20"/>
  <c r="E182" i="20"/>
  <c r="C196" i="20"/>
  <c r="D196" i="20"/>
  <c r="C103" i="20"/>
  <c r="D26" i="20"/>
  <c r="E136" i="20"/>
  <c r="C182" i="20"/>
  <c r="E63" i="20"/>
  <c r="E188" i="20"/>
  <c r="C175" i="20"/>
  <c r="D175" i="20"/>
  <c r="E197" i="20"/>
  <c r="E211" i="20"/>
  <c r="E228" i="20"/>
  <c r="C10" i="20"/>
  <c r="D21" i="20"/>
  <c r="E103" i="20"/>
  <c r="C5" i="20"/>
  <c r="C27" i="20"/>
  <c r="C89" i="20"/>
  <c r="C162" i="20"/>
  <c r="E38" i="20"/>
  <c r="D77" i="20"/>
  <c r="E95" i="20"/>
  <c r="E107" i="20"/>
  <c r="C149" i="20"/>
  <c r="E212" i="20"/>
  <c r="C220" i="20"/>
  <c r="C245" i="20"/>
  <c r="D46" i="20"/>
  <c r="C186" i="20"/>
  <c r="E31" i="20"/>
  <c r="C101" i="20"/>
  <c r="C66" i="20"/>
  <c r="C22" i="20"/>
  <c r="D33" i="20"/>
  <c r="D82" i="20"/>
  <c r="C95" i="20"/>
  <c r="C107" i="20"/>
  <c r="C212" i="20"/>
  <c r="E221" i="20"/>
  <c r="E255" i="20"/>
  <c r="C178" i="20"/>
  <c r="C158" i="20"/>
  <c r="D158" i="20"/>
  <c r="E27" i="20"/>
  <c r="E124" i="20"/>
  <c r="C136" i="20"/>
  <c r="E163" i="20"/>
  <c r="E205" i="20"/>
  <c r="E256" i="20"/>
  <c r="C87" i="20"/>
  <c r="D87" i="20"/>
  <c r="C124" i="20"/>
  <c r="E220" i="20"/>
  <c r="E83" i="20"/>
  <c r="E11" i="20"/>
  <c r="C83" i="20"/>
  <c r="C213" i="20"/>
  <c r="D213" i="20"/>
  <c r="E245" i="20"/>
  <c r="E96" i="20"/>
  <c r="E159" i="20"/>
  <c r="E92" i="20"/>
  <c r="E162" i="20"/>
  <c r="E39" i="20"/>
  <c r="C39" i="20"/>
  <c r="E184" i="20"/>
  <c r="D190" i="20"/>
  <c r="C246" i="20"/>
  <c r="C255" i="20"/>
  <c r="C251" i="20"/>
  <c r="E225" i="20"/>
  <c r="C204" i="20"/>
  <c r="C225" i="20"/>
  <c r="C238" i="20"/>
  <c r="C150" i="20"/>
  <c r="C154" i="20"/>
  <c r="C192" i="20"/>
  <c r="C129" i="20"/>
  <c r="E167" i="20"/>
  <c r="C171" i="20"/>
  <c r="C188" i="20"/>
  <c r="C209" i="20"/>
  <c r="C256" i="20"/>
  <c r="C11" i="20"/>
  <c r="C63" i="20"/>
  <c r="C167" i="20"/>
  <c r="C180" i="20"/>
  <c r="C184" i="20"/>
  <c r="C205" i="20"/>
  <c r="C243" i="20"/>
  <c r="C252" i="20"/>
  <c r="C43" i="20"/>
  <c r="C67" i="20"/>
  <c r="C71" i="20"/>
  <c r="D15" i="20"/>
  <c r="D75" i="20"/>
  <c r="C92" i="20"/>
  <c r="C96" i="20"/>
  <c r="C100" i="20"/>
  <c r="C104" i="20"/>
  <c r="C108" i="20"/>
  <c r="C138" i="20"/>
  <c r="C163" i="20"/>
  <c r="E171" i="20"/>
  <c r="E154" i="20"/>
  <c r="C59" i="20"/>
  <c r="E243" i="20"/>
  <c r="C47" i="20"/>
  <c r="C146" i="20"/>
  <c r="C84" i="20"/>
  <c r="D142" i="20"/>
  <c r="C155" i="20"/>
  <c r="C248" i="20"/>
  <c r="C51" i="20"/>
  <c r="D55" i="20"/>
  <c r="E71" i="20"/>
  <c r="C12" i="20"/>
  <c r="D117" i="20"/>
  <c r="C197" i="20"/>
  <c r="D222" i="20"/>
  <c r="E51" i="20"/>
  <c r="C76" i="20"/>
  <c r="E257" i="20"/>
  <c r="C179" i="20"/>
  <c r="E218" i="20"/>
  <c r="B3" i="18"/>
  <c r="B4" i="18"/>
  <c r="B5" i="18"/>
  <c r="B22" i="18"/>
  <c r="B24" i="18"/>
  <c r="B25" i="18"/>
  <c r="B26" i="18"/>
  <c r="B40" i="18"/>
  <c r="B45" i="18"/>
  <c r="B46" i="18"/>
  <c r="B47" i="18"/>
  <c r="B48" i="18"/>
  <c r="B49" i="18"/>
  <c r="B50" i="18"/>
  <c r="B51" i="18"/>
  <c r="B52" i="18"/>
  <c r="B53" i="18"/>
  <c r="B54" i="18"/>
  <c r="C54" i="18"/>
  <c r="B38" i="18" s="1"/>
  <c r="C53" i="18"/>
  <c r="C52" i="18"/>
  <c r="C51" i="18"/>
  <c r="C50" i="18"/>
  <c r="C49" i="18"/>
  <c r="D48" i="18"/>
  <c r="C48" i="18"/>
  <c r="D47" i="18"/>
  <c r="C47" i="18" s="1"/>
  <c r="D46" i="18"/>
  <c r="C46" i="18" s="1"/>
  <c r="D45" i="18"/>
  <c r="C45" i="18"/>
  <c r="D44" i="18"/>
  <c r="C44" i="18"/>
  <c r="B44" i="18" s="1"/>
  <c r="D43" i="18"/>
  <c r="C43" i="18"/>
  <c r="B43" i="18" s="1"/>
  <c r="D42" i="18"/>
  <c r="C42" i="18"/>
  <c r="B42" i="18" s="1"/>
  <c r="D41" i="18"/>
  <c r="C41" i="18" s="1"/>
  <c r="B41" i="18" s="1"/>
  <c r="D40" i="18"/>
  <c r="C40" i="18"/>
  <c r="D39" i="18"/>
  <c r="C39" i="18"/>
  <c r="B39" i="18" s="1"/>
  <c r="D38" i="18"/>
  <c r="C38" i="18" s="1"/>
  <c r="D37" i="18"/>
  <c r="C37" i="18" s="1"/>
  <c r="B37" i="18" s="1"/>
  <c r="D36" i="18"/>
  <c r="C36" i="18"/>
  <c r="B36" i="18" s="1"/>
  <c r="D35" i="18"/>
  <c r="C35" i="18"/>
  <c r="B35" i="18" s="1"/>
  <c r="D34" i="18"/>
  <c r="C34" i="18" s="1"/>
  <c r="B34" i="18" s="1"/>
  <c r="D33" i="18"/>
  <c r="C33" i="18"/>
  <c r="B33" i="18" s="1"/>
  <c r="D32" i="18"/>
  <c r="C32" i="18"/>
  <c r="B32" i="18" s="1"/>
  <c r="D31" i="18"/>
  <c r="C31" i="18"/>
  <c r="B31" i="18" s="1"/>
  <c r="D30" i="18"/>
  <c r="C30" i="18" s="1"/>
  <c r="B30" i="18" s="1"/>
  <c r="D29" i="18"/>
  <c r="C29" i="18"/>
  <c r="B29" i="18" s="1"/>
  <c r="D28" i="18"/>
  <c r="C28" i="18"/>
  <c r="B28" i="18" s="1"/>
  <c r="D27" i="18"/>
  <c r="C27" i="18" s="1"/>
  <c r="B27" i="18" s="1"/>
  <c r="D26" i="18"/>
  <c r="C26" i="18"/>
  <c r="D25" i="18"/>
  <c r="C25" i="18"/>
  <c r="D24" i="18"/>
  <c r="C24" i="18"/>
  <c r="D23" i="18"/>
  <c r="C23" i="18" s="1"/>
  <c r="B23" i="18" s="1"/>
  <c r="D22" i="18"/>
  <c r="C22" i="18" s="1"/>
  <c r="D21" i="18"/>
  <c r="C21" i="18" s="1"/>
  <c r="B21" i="18" s="1"/>
  <c r="D20" i="18"/>
  <c r="C20" i="18" s="1"/>
  <c r="B20" i="18" s="1"/>
  <c r="D19" i="18"/>
  <c r="C19" i="18"/>
  <c r="B19" i="18" s="1"/>
  <c r="D18" i="18"/>
  <c r="C18" i="18"/>
  <c r="B18" i="18" s="1"/>
  <c r="D17" i="18"/>
  <c r="C17" i="18"/>
  <c r="B17" i="18" s="1"/>
  <c r="D16" i="18"/>
  <c r="C16" i="18"/>
  <c r="B16" i="18" s="1"/>
  <c r="D15" i="18"/>
  <c r="C15" i="18"/>
  <c r="B15" i="18" s="1"/>
  <c r="D14" i="18"/>
  <c r="C14" i="18" s="1"/>
  <c r="B14" i="18" s="1"/>
  <c r="D13" i="18"/>
  <c r="C13" i="18"/>
  <c r="B13" i="18" s="1"/>
  <c r="D12" i="18"/>
  <c r="C12" i="18"/>
  <c r="B12" i="18" s="1"/>
  <c r="D11" i="18"/>
  <c r="C11" i="18"/>
  <c r="B11" i="18" s="1"/>
  <c r="D10" i="18"/>
  <c r="C10" i="18" s="1"/>
  <c r="B10" i="18" s="1"/>
  <c r="D9" i="18"/>
  <c r="C9" i="18"/>
  <c r="B9" i="18" s="1"/>
  <c r="D8" i="18"/>
  <c r="C8" i="18"/>
  <c r="B8" i="18" s="1"/>
  <c r="D7" i="18"/>
  <c r="C7" i="18" s="1"/>
  <c r="B7" i="18" s="1"/>
  <c r="D6" i="18"/>
  <c r="C6" i="18" s="1"/>
  <c r="B6" i="18" s="1"/>
  <c r="D5" i="18"/>
  <c r="C5" i="18"/>
  <c r="D4" i="18"/>
  <c r="C4" i="18"/>
  <c r="D3" i="18"/>
  <c r="C3" i="18"/>
  <c r="D2" i="18"/>
  <c r="C2" i="18"/>
  <c r="B2" i="18" s="1"/>
  <c r="F55" i="17"/>
  <c r="F54" i="17"/>
  <c r="F53" i="17"/>
  <c r="G52" i="17"/>
  <c r="F52" i="17"/>
  <c r="G51" i="17"/>
  <c r="F51" i="17" s="1"/>
  <c r="G50" i="17"/>
  <c r="F50" i="17"/>
  <c r="G49" i="17"/>
  <c r="F49" i="17"/>
  <c r="G48" i="17"/>
  <c r="F48" i="17" s="1"/>
  <c r="G47" i="17"/>
  <c r="F47" i="17" s="1"/>
  <c r="G46" i="17"/>
  <c r="F46" i="17"/>
  <c r="G45" i="17"/>
  <c r="F45" i="17"/>
  <c r="G44" i="17"/>
  <c r="F44" i="17"/>
  <c r="G43" i="17"/>
  <c r="F43" i="17"/>
  <c r="G42" i="17"/>
  <c r="F42" i="17" s="1"/>
  <c r="G41" i="17"/>
  <c r="F41" i="17"/>
  <c r="G40" i="17"/>
  <c r="F40" i="17" s="1"/>
  <c r="G39" i="17"/>
  <c r="F39" i="17" s="1"/>
  <c r="G38" i="17"/>
  <c r="F38" i="17"/>
  <c r="G37" i="17"/>
  <c r="F37" i="17"/>
  <c r="G36" i="17"/>
  <c r="F36" i="17" s="1"/>
  <c r="G35" i="17"/>
  <c r="F35" i="17" s="1"/>
  <c r="G34" i="17"/>
  <c r="F34" i="17" s="1"/>
  <c r="G33" i="17"/>
  <c r="F33" i="17"/>
  <c r="G32" i="17"/>
  <c r="F32" i="17"/>
  <c r="G31" i="17"/>
  <c r="F31" i="17"/>
  <c r="G30" i="17"/>
  <c r="F30" i="17" s="1"/>
  <c r="G29" i="17"/>
  <c r="F29" i="17"/>
  <c r="G28" i="17"/>
  <c r="F28" i="17"/>
  <c r="G27" i="17"/>
  <c r="F27" i="17" s="1"/>
  <c r="G26" i="17"/>
  <c r="F26" i="17" s="1"/>
  <c r="G25" i="17"/>
  <c r="F25" i="17" s="1"/>
  <c r="G24" i="17"/>
  <c r="F24" i="17"/>
  <c r="G23" i="17"/>
  <c r="F23" i="17" s="1"/>
  <c r="G22" i="17"/>
  <c r="F22" i="17" s="1"/>
  <c r="G21" i="17"/>
  <c r="F21" i="17"/>
  <c r="G20" i="17"/>
  <c r="F20" i="17"/>
  <c r="G19" i="17"/>
  <c r="F19" i="17"/>
  <c r="G18" i="17"/>
  <c r="F18" i="17" s="1"/>
  <c r="G17" i="17"/>
  <c r="F17" i="17" s="1"/>
  <c r="G16" i="17"/>
  <c r="F16" i="17"/>
  <c r="G15" i="17"/>
  <c r="F15" i="17" s="1"/>
  <c r="G14" i="17"/>
  <c r="F14" i="17"/>
  <c r="G13" i="17"/>
  <c r="F13" i="17"/>
  <c r="G12" i="17"/>
  <c r="F12" i="17"/>
  <c r="G11" i="17"/>
  <c r="F11" i="17" s="1"/>
  <c r="G10" i="17"/>
  <c r="F10" i="17"/>
  <c r="G9" i="17"/>
  <c r="F9" i="17"/>
  <c r="G8" i="17"/>
  <c r="F8" i="17"/>
  <c r="G7" i="17"/>
  <c r="F7" i="17" s="1"/>
  <c r="G6" i="17"/>
  <c r="F6" i="17" s="1"/>
  <c r="G5" i="17"/>
  <c r="F5" i="17" s="1"/>
  <c r="G4" i="17"/>
  <c r="F4" i="17"/>
  <c r="G3" i="17"/>
  <c r="F3" i="17" s="1"/>
  <c r="G2" i="17"/>
  <c r="F2" i="17"/>
  <c r="G55" i="16"/>
  <c r="D55" i="16"/>
  <c r="G54" i="16"/>
  <c r="D54" i="16"/>
  <c r="G53" i="16"/>
  <c r="D53" i="16"/>
  <c r="H52" i="16"/>
  <c r="G52" i="16" s="1"/>
  <c r="D52" i="16"/>
  <c r="H51" i="16"/>
  <c r="G51" i="16"/>
  <c r="D51" i="16"/>
  <c r="H50" i="16"/>
  <c r="G50" i="16" s="1"/>
  <c r="D50" i="16"/>
  <c r="H49" i="16"/>
  <c r="G49" i="16" s="1"/>
  <c r="D49" i="16"/>
  <c r="H48" i="16"/>
  <c r="G48" i="16" s="1"/>
  <c r="D48" i="16"/>
  <c r="H47" i="16"/>
  <c r="G47" i="16"/>
  <c r="D47" i="16"/>
  <c r="H46" i="16"/>
  <c r="G46" i="16" s="1"/>
  <c r="D46" i="16"/>
  <c r="H45" i="16"/>
  <c r="G45" i="16"/>
  <c r="D45" i="16"/>
  <c r="H44" i="16"/>
  <c r="G44" i="16" s="1"/>
  <c r="D44" i="16"/>
  <c r="H43" i="16"/>
  <c r="G43" i="16"/>
  <c r="D43" i="16"/>
  <c r="H42" i="16"/>
  <c r="G42" i="16"/>
  <c r="D42" i="16"/>
  <c r="H41" i="16"/>
  <c r="G41" i="16" s="1"/>
  <c r="D41" i="16"/>
  <c r="H40" i="16"/>
  <c r="G40" i="16"/>
  <c r="D40" i="16"/>
  <c r="H39" i="16"/>
  <c r="G39" i="16"/>
  <c r="D39" i="16"/>
  <c r="H38" i="16"/>
  <c r="G38" i="16" s="1"/>
  <c r="D38" i="16"/>
  <c r="H37" i="16"/>
  <c r="G37" i="16" s="1"/>
  <c r="D37" i="16"/>
  <c r="H36" i="16"/>
  <c r="G36" i="16" s="1"/>
  <c r="D36" i="16"/>
  <c r="H35" i="16"/>
  <c r="G35" i="16"/>
  <c r="D35" i="16"/>
  <c r="H34" i="16"/>
  <c r="G34" i="16"/>
  <c r="D34" i="16"/>
  <c r="H33" i="16"/>
  <c r="G33" i="16"/>
  <c r="D33" i="16"/>
  <c r="H32" i="16"/>
  <c r="G32" i="16" s="1"/>
  <c r="D32" i="16"/>
  <c r="H31" i="16"/>
  <c r="G31" i="16"/>
  <c r="D31" i="16"/>
  <c r="H30" i="16"/>
  <c r="G30" i="16" s="1"/>
  <c r="D30" i="16"/>
  <c r="H29" i="16"/>
  <c r="G29" i="16"/>
  <c r="D29" i="16"/>
  <c r="H28" i="16"/>
  <c r="G28" i="16" s="1"/>
  <c r="D28" i="16"/>
  <c r="H27" i="16"/>
  <c r="G27" i="16"/>
  <c r="D27" i="16"/>
  <c r="H26" i="16"/>
  <c r="G26" i="16"/>
  <c r="D26" i="16"/>
  <c r="H25" i="16"/>
  <c r="G25" i="16"/>
  <c r="D25" i="16"/>
  <c r="H24" i="16"/>
  <c r="G24" i="16" s="1"/>
  <c r="D24" i="16"/>
  <c r="H23" i="16"/>
  <c r="G23" i="16" s="1"/>
  <c r="D23" i="16"/>
  <c r="H22" i="16"/>
  <c r="G22" i="16"/>
  <c r="D22" i="16"/>
  <c r="H21" i="16"/>
  <c r="G21" i="16"/>
  <c r="D21" i="16"/>
  <c r="H20" i="16"/>
  <c r="G20" i="16" s="1"/>
  <c r="D20" i="16"/>
  <c r="H19" i="16"/>
  <c r="G19" i="16" s="1"/>
  <c r="D19" i="16"/>
  <c r="H18" i="16"/>
  <c r="G18" i="16"/>
  <c r="D18" i="16"/>
  <c r="H17" i="16"/>
  <c r="G17" i="16"/>
  <c r="D17" i="16"/>
  <c r="H16" i="16"/>
  <c r="G16" i="16"/>
  <c r="D16" i="16"/>
  <c r="H15" i="16"/>
  <c r="G15" i="16"/>
  <c r="D15" i="16"/>
  <c r="H14" i="16"/>
  <c r="G14" i="16" s="1"/>
  <c r="D14" i="16"/>
  <c r="H13" i="16"/>
  <c r="G13" i="16"/>
  <c r="D13" i="16"/>
  <c r="H12" i="16"/>
  <c r="G12" i="16" s="1"/>
  <c r="D12" i="16"/>
  <c r="H11" i="16"/>
  <c r="G11" i="16" s="1"/>
  <c r="D11" i="16"/>
  <c r="H10" i="16"/>
  <c r="G10" i="16"/>
  <c r="D10" i="16"/>
  <c r="H9" i="16"/>
  <c r="G9" i="16"/>
  <c r="D9" i="16"/>
  <c r="H8" i="16"/>
  <c r="G8" i="16"/>
  <c r="D8" i="16"/>
  <c r="H7" i="16"/>
  <c r="G7" i="16" s="1"/>
  <c r="D7" i="16"/>
  <c r="H6" i="16"/>
  <c r="G6" i="16" s="1"/>
  <c r="D6" i="16"/>
  <c r="H5" i="16"/>
  <c r="G5" i="16" s="1"/>
  <c r="D5" i="16"/>
  <c r="H4" i="16"/>
  <c r="G4" i="16" s="1"/>
  <c r="D4" i="16"/>
  <c r="H3" i="16"/>
  <c r="G3" i="16"/>
  <c r="D3" i="16"/>
  <c r="H2" i="16"/>
  <c r="G2" i="16" s="1"/>
  <c r="D2" i="16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7" i="15"/>
  <c r="F79" i="15"/>
  <c r="E79" i="15"/>
  <c r="F52" i="15"/>
  <c r="E52" i="15"/>
  <c r="F51" i="15"/>
  <c r="E51" i="15"/>
  <c r="F50" i="15"/>
  <c r="E50" i="15" s="1"/>
  <c r="F49" i="15"/>
  <c r="E49" i="15" s="1"/>
  <c r="F48" i="15"/>
  <c r="E48" i="15"/>
  <c r="F47" i="15"/>
  <c r="E47" i="15" s="1"/>
  <c r="F46" i="15"/>
  <c r="E46" i="15" s="1"/>
  <c r="F45" i="15"/>
  <c r="E45" i="15" s="1"/>
  <c r="F44" i="15"/>
  <c r="E44" i="15" s="1"/>
  <c r="F43" i="15"/>
  <c r="E43" i="15"/>
  <c r="F42" i="15"/>
  <c r="E42" i="15" s="1"/>
  <c r="F41" i="15"/>
  <c r="E41" i="15" s="1"/>
  <c r="F40" i="15"/>
  <c r="E40" i="15"/>
  <c r="F39" i="15"/>
  <c r="E39" i="15" s="1"/>
  <c r="F38" i="15"/>
  <c r="E38" i="15" s="1"/>
  <c r="F37" i="15"/>
  <c r="E37" i="15" s="1"/>
  <c r="F36" i="15"/>
  <c r="E36" i="15"/>
  <c r="F35" i="15"/>
  <c r="E35" i="15"/>
  <c r="F34" i="15"/>
  <c r="E34" i="15" s="1"/>
  <c r="F33" i="15"/>
  <c r="E33" i="15" s="1"/>
  <c r="F32" i="15"/>
  <c r="E32" i="15" s="1"/>
  <c r="F31" i="15"/>
  <c r="E31" i="15" s="1"/>
  <c r="F30" i="15"/>
  <c r="E30" i="15" s="1"/>
  <c r="F29" i="15"/>
  <c r="E29" i="15" s="1"/>
  <c r="F28" i="15"/>
  <c r="E28" i="15" s="1"/>
  <c r="F27" i="15"/>
  <c r="E27" i="15" s="1"/>
  <c r="F26" i="15"/>
  <c r="E26" i="15"/>
  <c r="F25" i="15"/>
  <c r="E25" i="15" s="1"/>
  <c r="F24" i="15"/>
  <c r="E24" i="15"/>
  <c r="F23" i="15"/>
  <c r="E23" i="15" s="1"/>
  <c r="F22" i="15"/>
  <c r="E22" i="15" s="1"/>
  <c r="F21" i="15"/>
  <c r="E21" i="15" s="1"/>
  <c r="F20" i="15"/>
  <c r="E20" i="15" s="1"/>
  <c r="F19" i="15"/>
  <c r="E19" i="15" s="1"/>
  <c r="F18" i="15"/>
  <c r="E18" i="15" s="1"/>
  <c r="F17" i="15"/>
  <c r="E17" i="15" s="1"/>
  <c r="F16" i="15"/>
  <c r="E16" i="15"/>
  <c r="F15" i="15"/>
  <c r="E15" i="15" s="1"/>
  <c r="F14" i="15"/>
  <c r="E14" i="15" s="1"/>
  <c r="F13" i="15"/>
  <c r="E13" i="15" s="1"/>
  <c r="F12" i="15"/>
  <c r="E12" i="15" s="1"/>
  <c r="F11" i="15"/>
  <c r="E11" i="15" s="1"/>
  <c r="F10" i="15"/>
  <c r="E10" i="15" s="1"/>
  <c r="F9" i="15"/>
  <c r="E9" i="15" s="1"/>
  <c r="F8" i="15"/>
  <c r="E8" i="15"/>
  <c r="F7" i="15"/>
  <c r="E7" i="15" s="1"/>
  <c r="F6" i="15"/>
  <c r="E6" i="15" s="1"/>
  <c r="F5" i="15"/>
  <c r="E5" i="15" s="1"/>
  <c r="F4" i="15"/>
  <c r="E4" i="15"/>
  <c r="F3" i="15"/>
  <c r="E3" i="15" s="1"/>
  <c r="F2" i="15"/>
  <c r="E2" i="15" s="1"/>
  <c r="B2" i="15"/>
  <c r="G17" i="14"/>
  <c r="F17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G33" i="14"/>
  <c r="F33" i="14"/>
  <c r="G32" i="14"/>
  <c r="F32" i="14"/>
  <c r="G31" i="14"/>
  <c r="F31" i="14"/>
  <c r="G30" i="14"/>
  <c r="F30" i="14"/>
  <c r="G29" i="14"/>
  <c r="F29" i="14"/>
  <c r="G28" i="14"/>
  <c r="F28" i="14"/>
  <c r="G27" i="14"/>
  <c r="F27" i="14"/>
  <c r="G26" i="14"/>
  <c r="F26" i="14" s="1"/>
  <c r="G25" i="14"/>
  <c r="F25" i="14"/>
  <c r="G24" i="14"/>
  <c r="F24" i="14" s="1"/>
  <c r="G23" i="14"/>
  <c r="F23" i="14"/>
  <c r="G22" i="14"/>
  <c r="F22" i="14"/>
  <c r="G21" i="14"/>
  <c r="F21" i="14"/>
  <c r="G20" i="14"/>
  <c r="F20" i="14"/>
  <c r="G19" i="14"/>
  <c r="F19" i="14"/>
  <c r="G18" i="14"/>
  <c r="F18" i="14"/>
  <c r="G16" i="14"/>
  <c r="F16" i="14"/>
  <c r="G15" i="14"/>
  <c r="F15" i="14"/>
  <c r="G14" i="14"/>
  <c r="F14" i="14"/>
  <c r="G13" i="14"/>
  <c r="F13" i="14" s="1"/>
  <c r="G12" i="14"/>
  <c r="F12" i="14"/>
  <c r="G11" i="14"/>
  <c r="F11" i="14" s="1"/>
  <c r="G10" i="14"/>
  <c r="F10" i="14"/>
  <c r="G9" i="14"/>
  <c r="F9" i="14"/>
  <c r="G8" i="14"/>
  <c r="F8" i="14"/>
  <c r="G7" i="14"/>
  <c r="F7" i="14"/>
  <c r="G6" i="14"/>
  <c r="F6" i="14"/>
  <c r="G5" i="14"/>
  <c r="F5" i="14"/>
  <c r="G4" i="14"/>
  <c r="F4" i="14"/>
  <c r="G3" i="14"/>
  <c r="F3" i="14"/>
  <c r="G2" i="14"/>
  <c r="F2" i="14"/>
  <c r="D3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2" i="12"/>
  <c r="F33" i="12"/>
  <c r="E33" i="12" s="1"/>
  <c r="F34" i="12"/>
  <c r="E34" i="12" s="1"/>
  <c r="F35" i="12"/>
  <c r="E35" i="12" s="1"/>
  <c r="F36" i="12"/>
  <c r="E36" i="12" s="1"/>
  <c r="F37" i="12"/>
  <c r="E37" i="12"/>
  <c r="F80" i="12"/>
  <c r="E80" i="12" s="1"/>
  <c r="F38" i="12"/>
  <c r="E38" i="12" s="1"/>
  <c r="F39" i="12"/>
  <c r="E39" i="12"/>
  <c r="F40" i="12"/>
  <c r="E40" i="12"/>
  <c r="F41" i="12"/>
  <c r="E41" i="12" s="1"/>
  <c r="F42" i="12"/>
  <c r="E42" i="12" s="1"/>
  <c r="F43" i="12"/>
  <c r="E43" i="12"/>
  <c r="F44" i="12"/>
  <c r="E44" i="12" s="1"/>
  <c r="F45" i="12"/>
  <c r="E45" i="12" s="1"/>
  <c r="F46" i="12"/>
  <c r="E46" i="12" s="1"/>
  <c r="F47" i="12"/>
  <c r="E47" i="12" s="1"/>
  <c r="F48" i="12"/>
  <c r="F49" i="12"/>
  <c r="E49" i="12" s="1"/>
  <c r="F50" i="12"/>
  <c r="F51" i="12"/>
  <c r="E51" i="12" s="1"/>
  <c r="F52" i="12"/>
  <c r="E52" i="12" s="1"/>
  <c r="D3" i="13"/>
  <c r="C3" i="13"/>
  <c r="D4" i="13"/>
  <c r="C4" i="13"/>
  <c r="D5" i="13"/>
  <c r="C5" i="13"/>
  <c r="D6" i="13"/>
  <c r="C6" i="13" s="1"/>
  <c r="D7" i="13"/>
  <c r="C7" i="13" s="1"/>
  <c r="D8" i="13"/>
  <c r="C8" i="13" s="1"/>
  <c r="D9" i="13"/>
  <c r="C9" i="13"/>
  <c r="D10" i="13"/>
  <c r="C10" i="13" s="1"/>
  <c r="D11" i="13"/>
  <c r="C11" i="13" s="1"/>
  <c r="D12" i="13"/>
  <c r="C12" i="13" s="1"/>
  <c r="D13" i="13"/>
  <c r="C13" i="13" s="1"/>
  <c r="D14" i="13"/>
  <c r="C14" i="13"/>
  <c r="D15" i="13"/>
  <c r="C15" i="13"/>
  <c r="D16" i="13"/>
  <c r="C16" i="13" s="1"/>
  <c r="D17" i="13"/>
  <c r="C17" i="13" s="1"/>
  <c r="D18" i="13"/>
  <c r="C18" i="13" s="1"/>
  <c r="D19" i="13"/>
  <c r="C19" i="13" s="1"/>
  <c r="D20" i="13"/>
  <c r="C20" i="13" s="1"/>
  <c r="D21" i="13"/>
  <c r="C21" i="13" s="1"/>
  <c r="D22" i="13"/>
  <c r="C22" i="13" s="1"/>
  <c r="D23" i="13"/>
  <c r="C23" i="13" s="1"/>
  <c r="D24" i="13"/>
  <c r="C24" i="13" s="1"/>
  <c r="D25" i="13"/>
  <c r="C25" i="13" s="1"/>
  <c r="D26" i="13"/>
  <c r="C26" i="13" s="1"/>
  <c r="D27" i="13"/>
  <c r="C27" i="13"/>
  <c r="D28" i="13"/>
  <c r="C28" i="13" s="1"/>
  <c r="D29" i="13"/>
  <c r="C29" i="13" s="1"/>
  <c r="D30" i="13"/>
  <c r="C30" i="13" s="1"/>
  <c r="D31" i="13"/>
  <c r="C31" i="13"/>
  <c r="D32" i="13"/>
  <c r="C32" i="13"/>
  <c r="D33" i="13"/>
  <c r="C33" i="13"/>
  <c r="D34" i="13"/>
  <c r="C34" i="13"/>
  <c r="D35" i="13"/>
  <c r="C35" i="13"/>
  <c r="D36" i="13"/>
  <c r="C36" i="13"/>
  <c r="D37" i="13"/>
  <c r="C37" i="13" s="1"/>
  <c r="D38" i="13"/>
  <c r="C38" i="13"/>
  <c r="D39" i="13"/>
  <c r="C39" i="13" s="1"/>
  <c r="D40" i="13"/>
  <c r="D41" i="13"/>
  <c r="D42" i="13"/>
  <c r="C42" i="13" s="1"/>
  <c r="D43" i="13"/>
  <c r="C43" i="13" s="1"/>
  <c r="D44" i="13"/>
  <c r="C44" i="13" s="1"/>
  <c r="D45" i="13"/>
  <c r="C45" i="13"/>
  <c r="D46" i="13"/>
  <c r="C46" i="13" s="1"/>
  <c r="D47" i="13"/>
  <c r="C47" i="13"/>
  <c r="D48" i="13"/>
  <c r="C48" i="13"/>
  <c r="D49" i="13"/>
  <c r="C49" i="13"/>
  <c r="D50" i="13"/>
  <c r="C50" i="13"/>
  <c r="D51" i="13"/>
  <c r="C51" i="13" s="1"/>
  <c r="D52" i="13"/>
  <c r="C52" i="13" s="1"/>
  <c r="D53" i="13"/>
  <c r="C53" i="13" s="1"/>
  <c r="C55" i="13"/>
  <c r="C56" i="13"/>
  <c r="C57" i="13"/>
  <c r="C58" i="13"/>
  <c r="C59" i="13"/>
  <c r="C60" i="13"/>
  <c r="C54" i="13"/>
  <c r="C41" i="13"/>
  <c r="C40" i="13"/>
  <c r="D2" i="13"/>
  <c r="C2" i="13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0" i="12"/>
  <c r="E48" i="12"/>
  <c r="F32" i="12"/>
  <c r="E32" i="12"/>
  <c r="F31" i="12"/>
  <c r="E31" i="12"/>
  <c r="F30" i="12"/>
  <c r="E30" i="12" s="1"/>
  <c r="F29" i="12"/>
  <c r="E29" i="12" s="1"/>
  <c r="F28" i="12"/>
  <c r="E28" i="12" s="1"/>
  <c r="F27" i="12"/>
  <c r="E27" i="12"/>
  <c r="F26" i="12"/>
  <c r="E26" i="12" s="1"/>
  <c r="F25" i="12"/>
  <c r="E25" i="12"/>
  <c r="F24" i="12"/>
  <c r="E24" i="12" s="1"/>
  <c r="F23" i="12"/>
  <c r="E23" i="12" s="1"/>
  <c r="F22" i="12"/>
  <c r="E22" i="12" s="1"/>
  <c r="F21" i="12"/>
  <c r="E21" i="12"/>
  <c r="F20" i="12"/>
  <c r="E20" i="12"/>
  <c r="F19" i="12"/>
  <c r="E19" i="12"/>
  <c r="F18" i="12"/>
  <c r="E18" i="12" s="1"/>
  <c r="F17" i="12"/>
  <c r="E17" i="12"/>
  <c r="F16" i="12"/>
  <c r="E16" i="12" s="1"/>
  <c r="F15" i="12"/>
  <c r="E15" i="12"/>
  <c r="F14" i="12"/>
  <c r="E14" i="12"/>
  <c r="F13" i="12"/>
  <c r="E13" i="12" s="1"/>
  <c r="F12" i="12"/>
  <c r="E12" i="12"/>
  <c r="F11" i="12"/>
  <c r="E11" i="12" s="1"/>
  <c r="F10" i="12"/>
  <c r="E10" i="12" s="1"/>
  <c r="F9" i="12"/>
  <c r="E9" i="12" s="1"/>
  <c r="F8" i="12"/>
  <c r="E8" i="12"/>
  <c r="F7" i="12"/>
  <c r="E7" i="12"/>
  <c r="F6" i="12"/>
  <c r="E6" i="12" s="1"/>
  <c r="F5" i="12"/>
  <c r="E5" i="12"/>
  <c r="F4" i="12"/>
  <c r="E4" i="12"/>
  <c r="F3" i="12"/>
  <c r="E3" i="12"/>
  <c r="F2" i="12"/>
  <c r="E2" i="12" s="1"/>
  <c r="G35" i="11"/>
  <c r="F35" i="11" s="1"/>
  <c r="G36" i="11"/>
  <c r="F36" i="11"/>
  <c r="G37" i="11"/>
  <c r="F37" i="11" s="1"/>
  <c r="G38" i="11"/>
  <c r="F38" i="11" s="1"/>
  <c r="G39" i="11"/>
  <c r="F39" i="11"/>
  <c r="G40" i="11"/>
  <c r="F40" i="11"/>
  <c r="G41" i="11"/>
  <c r="F41" i="11"/>
  <c r="G42" i="11"/>
  <c r="F42" i="11" s="1"/>
  <c r="G43" i="11"/>
  <c r="F43" i="11" s="1"/>
  <c r="G44" i="11"/>
  <c r="F44" i="11" s="1"/>
  <c r="G45" i="11"/>
  <c r="F45" i="11" s="1"/>
  <c r="G46" i="11"/>
  <c r="F46" i="11" s="1"/>
  <c r="G47" i="11"/>
  <c r="F47" i="11" s="1"/>
  <c r="G48" i="11"/>
  <c r="F48" i="11"/>
  <c r="G49" i="11"/>
  <c r="F49" i="11" s="1"/>
  <c r="G50" i="11"/>
  <c r="F50" i="11" s="1"/>
  <c r="G51" i="11"/>
  <c r="F51" i="11"/>
  <c r="G52" i="11"/>
  <c r="F52" i="11"/>
  <c r="G53" i="11"/>
  <c r="F53" i="11"/>
  <c r="G54" i="11"/>
  <c r="F54" i="11" s="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2" i="11"/>
  <c r="G3" i="11"/>
  <c r="F3" i="11" s="1"/>
  <c r="G4" i="11"/>
  <c r="F4" i="11"/>
  <c r="G5" i="11"/>
  <c r="F5" i="11"/>
  <c r="G6" i="11"/>
  <c r="F6" i="11"/>
  <c r="G7" i="11"/>
  <c r="F7" i="11" s="1"/>
  <c r="G8" i="11"/>
  <c r="F8" i="11" s="1"/>
  <c r="G9" i="11"/>
  <c r="F9" i="11"/>
  <c r="G10" i="11"/>
  <c r="F10" i="11"/>
  <c r="G11" i="11"/>
  <c r="F11" i="11"/>
  <c r="G12" i="11"/>
  <c r="F12" i="11" s="1"/>
  <c r="G13" i="11"/>
  <c r="F13" i="11"/>
  <c r="G14" i="11"/>
  <c r="F14" i="11" s="1"/>
  <c r="G15" i="11"/>
  <c r="F15" i="11" s="1"/>
  <c r="G16" i="11"/>
  <c r="F16" i="11"/>
  <c r="G17" i="11"/>
  <c r="F17" i="11"/>
  <c r="G18" i="11"/>
  <c r="F18" i="11"/>
  <c r="G19" i="11"/>
  <c r="F19" i="11" s="1"/>
  <c r="G20" i="11"/>
  <c r="F20" i="11"/>
  <c r="G21" i="11"/>
  <c r="F21" i="11"/>
  <c r="G22" i="11"/>
  <c r="F22" i="11"/>
  <c r="G23" i="11"/>
  <c r="F23" i="11"/>
  <c r="G24" i="11"/>
  <c r="F24" i="11"/>
  <c r="G25" i="11"/>
  <c r="F25" i="11" s="1"/>
  <c r="G26" i="11"/>
  <c r="F26" i="11" s="1"/>
  <c r="G27" i="11"/>
  <c r="F27" i="11" s="1"/>
  <c r="G28" i="11"/>
  <c r="F28" i="11" s="1"/>
  <c r="G29" i="11"/>
  <c r="F29" i="11" s="1"/>
  <c r="G30" i="11"/>
  <c r="F30" i="11"/>
  <c r="G31" i="11"/>
  <c r="F31" i="11" s="1"/>
  <c r="G32" i="11"/>
  <c r="F32" i="11"/>
  <c r="G33" i="11"/>
  <c r="F33" i="11" s="1"/>
  <c r="G34" i="11"/>
  <c r="F34" i="11"/>
  <c r="G55" i="11"/>
  <c r="F55" i="11" s="1"/>
  <c r="G56" i="11"/>
  <c r="F56" i="11"/>
  <c r="G57" i="11"/>
  <c r="F57" i="11"/>
  <c r="G58" i="11"/>
  <c r="F58" i="11" s="1"/>
  <c r="G59" i="11"/>
  <c r="F59" i="11" s="1"/>
  <c r="G60" i="11"/>
  <c r="F60" i="11"/>
  <c r="G61" i="11"/>
  <c r="F61" i="11"/>
  <c r="G62" i="11"/>
  <c r="F62" i="11"/>
  <c r="G63" i="11"/>
  <c r="F63" i="11" s="1"/>
  <c r="G2" i="11"/>
  <c r="F2" i="11" s="1"/>
  <c r="D3" i="9"/>
  <c r="C3" i="9" s="1"/>
  <c r="B3" i="9" s="1"/>
  <c r="D4" i="9"/>
  <c r="C4" i="9"/>
  <c r="B4" i="9" s="1"/>
  <c r="D5" i="9"/>
  <c r="C5" i="9"/>
  <c r="B5" i="9" s="1"/>
  <c r="D6" i="9"/>
  <c r="C6" i="9"/>
  <c r="B6" i="9"/>
  <c r="D7" i="9"/>
  <c r="C7" i="9" s="1"/>
  <c r="B7" i="9" s="1"/>
  <c r="D8" i="9"/>
  <c r="C8" i="9"/>
  <c r="B8" i="9"/>
  <c r="D9" i="9"/>
  <c r="C9" i="9" s="1"/>
  <c r="B9" i="9" s="1"/>
  <c r="D10" i="9"/>
  <c r="C10" i="9" s="1"/>
  <c r="B10" i="9" s="1"/>
  <c r="D11" i="9"/>
  <c r="C11" i="9" s="1"/>
  <c r="B11" i="9" s="1"/>
  <c r="D12" i="9"/>
  <c r="C12" i="9"/>
  <c r="B12" i="9" s="1"/>
  <c r="D13" i="9"/>
  <c r="C13" i="9"/>
  <c r="B13" i="9" s="1"/>
  <c r="B14" i="9"/>
  <c r="D15" i="9"/>
  <c r="C15" i="9"/>
  <c r="B15" i="9"/>
  <c r="D16" i="9"/>
  <c r="C16" i="9"/>
  <c r="B16" i="9"/>
  <c r="D17" i="9"/>
  <c r="C17" i="9"/>
  <c r="B17" i="9" s="1"/>
  <c r="D18" i="9"/>
  <c r="C18" i="9"/>
  <c r="B18" i="9" s="1"/>
  <c r="D19" i="9"/>
  <c r="C19" i="9"/>
  <c r="B19" i="9" s="1"/>
  <c r="D20" i="9"/>
  <c r="C20" i="9"/>
  <c r="B20" i="9" s="1"/>
  <c r="D21" i="9"/>
  <c r="C21" i="9" s="1"/>
  <c r="B21" i="9" s="1"/>
  <c r="D22" i="9"/>
  <c r="C22" i="9" s="1"/>
  <c r="B22" i="9"/>
  <c r="D23" i="9"/>
  <c r="C23" i="9"/>
  <c r="B23" i="9"/>
  <c r="D24" i="9"/>
  <c r="C24" i="9"/>
  <c r="B24" i="9"/>
  <c r="D25" i="9"/>
  <c r="C25" i="9"/>
  <c r="B25" i="9"/>
  <c r="D26" i="9"/>
  <c r="C26" i="9"/>
  <c r="B26" i="9"/>
  <c r="D27" i="9"/>
  <c r="C27" i="9"/>
  <c r="B27" i="9" s="1"/>
  <c r="D28" i="9"/>
  <c r="C28" i="9"/>
  <c r="B28" i="9" s="1"/>
  <c r="D29" i="9"/>
  <c r="C29" i="9" s="1"/>
  <c r="B29" i="9" s="1"/>
  <c r="D30" i="9"/>
  <c r="C30" i="9" s="1"/>
  <c r="B30" i="9"/>
  <c r="D31" i="9"/>
  <c r="C31" i="9" s="1"/>
  <c r="B31" i="9" s="1"/>
  <c r="D32" i="9"/>
  <c r="C32" i="9"/>
  <c r="B32" i="9" s="1"/>
  <c r="D33" i="9"/>
  <c r="C33" i="9"/>
  <c r="B33" i="9"/>
  <c r="D34" i="9"/>
  <c r="C34" i="9"/>
  <c r="B34" i="9"/>
  <c r="D35" i="9"/>
  <c r="C35" i="9"/>
  <c r="B35" i="9" s="1"/>
  <c r="D36" i="9"/>
  <c r="C36" i="9"/>
  <c r="B36" i="9" s="1"/>
  <c r="D37" i="9"/>
  <c r="C37" i="9" s="1"/>
  <c r="B37" i="9" s="1"/>
  <c r="D38" i="9"/>
  <c r="C38" i="9" s="1"/>
  <c r="B38" i="9" s="1"/>
  <c r="D39" i="9"/>
  <c r="C39" i="9"/>
  <c r="B39" i="9" s="1"/>
  <c r="D40" i="9"/>
  <c r="C40" i="9"/>
  <c r="B40" i="9"/>
  <c r="D41" i="9"/>
  <c r="C41" i="9"/>
  <c r="B41" i="9"/>
  <c r="D42" i="9"/>
  <c r="C42" i="9" s="1"/>
  <c r="B42" i="9" s="1"/>
  <c r="D43" i="9"/>
  <c r="C43" i="9"/>
  <c r="B43" i="9" s="1"/>
  <c r="D44" i="9"/>
  <c r="C44" i="9"/>
  <c r="B44" i="9" s="1"/>
  <c r="D45" i="9"/>
  <c r="C45" i="9" s="1"/>
  <c r="B45" i="9" s="1"/>
  <c r="D46" i="9"/>
  <c r="C46" i="9" s="1"/>
  <c r="B46" i="9"/>
  <c r="D47" i="9"/>
  <c r="C47" i="9"/>
  <c r="B47" i="9"/>
  <c r="D48" i="9"/>
  <c r="C48" i="9" s="1"/>
  <c r="B48" i="9" s="1"/>
  <c r="C49" i="9"/>
  <c r="B49" i="9" s="1"/>
  <c r="C50" i="9"/>
  <c r="B50" i="9"/>
  <c r="C51" i="9"/>
  <c r="B51" i="9" s="1"/>
  <c r="C52" i="9"/>
  <c r="B52" i="9"/>
  <c r="C53" i="9"/>
  <c r="B53" i="9" s="1"/>
  <c r="C54" i="9"/>
  <c r="B54" i="9" s="1"/>
  <c r="D2" i="9"/>
  <c r="C2" i="9" s="1"/>
  <c r="B2" i="9" s="1"/>
  <c r="D14" i="9"/>
  <c r="D3" i="8"/>
  <c r="C3" i="8"/>
  <c r="B3" i="8"/>
  <c r="D4" i="8"/>
  <c r="C4" i="8"/>
  <c r="B4" i="8"/>
  <c r="D5" i="8"/>
  <c r="C5" i="8"/>
  <c r="B5" i="8"/>
  <c r="D6" i="8"/>
  <c r="C6" i="8" s="1"/>
  <c r="B6" i="8" s="1"/>
  <c r="D7" i="8"/>
  <c r="C7" i="8" s="1"/>
  <c r="B7" i="8" s="1"/>
  <c r="D8" i="8"/>
  <c r="C8" i="8" s="1"/>
  <c r="B8" i="8" s="1"/>
  <c r="D9" i="8"/>
  <c r="C9" i="8" s="1"/>
  <c r="B9" i="8" s="1"/>
  <c r="D10" i="8"/>
  <c r="C10" i="8"/>
  <c r="B10" i="8"/>
  <c r="D11" i="8"/>
  <c r="C11" i="8"/>
  <c r="B11" i="8" s="1"/>
  <c r="D12" i="8"/>
  <c r="C12" i="8"/>
  <c r="B12" i="8"/>
  <c r="D13" i="8"/>
  <c r="C13" i="8"/>
  <c r="B13" i="8"/>
  <c r="D14" i="8"/>
  <c r="C14" i="8"/>
  <c r="B14" i="8"/>
  <c r="D15" i="8"/>
  <c r="C15" i="8"/>
  <c r="B15" i="8" s="1"/>
  <c r="D16" i="8"/>
  <c r="C16" i="8" s="1"/>
  <c r="B16" i="8" s="1"/>
  <c r="D17" i="8"/>
  <c r="C17" i="8" s="1"/>
  <c r="B17" i="8" s="1"/>
  <c r="D18" i="8"/>
  <c r="C18" i="8"/>
  <c r="B18" i="8"/>
  <c r="D19" i="8"/>
  <c r="C19" i="8"/>
  <c r="B19" i="8"/>
  <c r="D20" i="8"/>
  <c r="C20" i="8"/>
  <c r="B20" i="8"/>
  <c r="D21" i="8"/>
  <c r="C21" i="8" s="1"/>
  <c r="B21" i="8" s="1"/>
  <c r="D22" i="8"/>
  <c r="C22" i="8"/>
  <c r="B22" i="8"/>
  <c r="D23" i="8"/>
  <c r="C23" i="8"/>
  <c r="B23" i="8" s="1"/>
  <c r="D24" i="8"/>
  <c r="C24" i="8" s="1"/>
  <c r="B24" i="8" s="1"/>
  <c r="D25" i="8"/>
  <c r="C25" i="8" s="1"/>
  <c r="B25" i="8" s="1"/>
  <c r="D26" i="8"/>
  <c r="C26" i="8"/>
  <c r="B26" i="8"/>
  <c r="D27" i="8"/>
  <c r="C27" i="8"/>
  <c r="B27" i="8" s="1"/>
  <c r="D28" i="8"/>
  <c r="C28" i="8" s="1"/>
  <c r="B28" i="8" s="1"/>
  <c r="D29" i="8"/>
  <c r="C29" i="8"/>
  <c r="B29" i="8" s="1"/>
  <c r="D30" i="8"/>
  <c r="C30" i="8"/>
  <c r="B30" i="8"/>
  <c r="D31" i="8"/>
  <c r="C31" i="8"/>
  <c r="B31" i="8" s="1"/>
  <c r="D32" i="8"/>
  <c r="C32" i="8" s="1"/>
  <c r="B32" i="8" s="1"/>
  <c r="D33" i="8"/>
  <c r="C33" i="8" s="1"/>
  <c r="B33" i="8" s="1"/>
  <c r="D34" i="8"/>
  <c r="C34" i="8"/>
  <c r="B34" i="8"/>
  <c r="D35" i="8"/>
  <c r="C35" i="8"/>
  <c r="B35" i="8"/>
  <c r="D36" i="8"/>
  <c r="C36" i="8"/>
  <c r="B36" i="8"/>
  <c r="D37" i="8"/>
  <c r="C37" i="8" s="1"/>
  <c r="B37" i="8" s="1"/>
  <c r="D38" i="8"/>
  <c r="C38" i="8"/>
  <c r="B38" i="8"/>
  <c r="D39" i="8"/>
  <c r="C39" i="8" s="1"/>
  <c r="B39" i="8" s="1"/>
  <c r="D40" i="8"/>
  <c r="C40" i="8" s="1"/>
  <c r="B40" i="8" s="1"/>
  <c r="D41" i="8"/>
  <c r="C41" i="8" s="1"/>
  <c r="B41" i="8" s="1"/>
  <c r="D42" i="8"/>
  <c r="C42" i="8"/>
  <c r="B42" i="8"/>
  <c r="D43" i="8"/>
  <c r="C43" i="8"/>
  <c r="B43" i="8"/>
  <c r="D44" i="8"/>
  <c r="C44" i="8"/>
  <c r="B44" i="8"/>
  <c r="D45" i="8"/>
  <c r="C45" i="8"/>
  <c r="B45" i="8"/>
  <c r="D46" i="8"/>
  <c r="C46" i="8"/>
  <c r="B46" i="8" s="1"/>
  <c r="D47" i="8"/>
  <c r="C47" i="8"/>
  <c r="B47" i="8" s="1"/>
  <c r="D48" i="8"/>
  <c r="C48" i="8" s="1"/>
  <c r="B48" i="8" s="1"/>
  <c r="C49" i="8"/>
  <c r="B49" i="8" s="1"/>
  <c r="C50" i="8"/>
  <c r="B50" i="8" s="1"/>
  <c r="C51" i="8"/>
  <c r="B51" i="8"/>
  <c r="C52" i="8"/>
  <c r="B52" i="8"/>
  <c r="C53" i="8"/>
  <c r="B53" i="8" s="1"/>
  <c r="C54" i="8"/>
  <c r="B54" i="8"/>
  <c r="D2" i="8"/>
  <c r="C2" i="8"/>
  <c r="B2" i="8"/>
  <c r="C49" i="7"/>
  <c r="C50" i="7"/>
  <c r="C51" i="7"/>
  <c r="C52" i="7"/>
  <c r="C53" i="7"/>
  <c r="C54" i="7"/>
  <c r="D4" i="7"/>
  <c r="C4" i="7" s="1"/>
  <c r="D2" i="7"/>
  <c r="C2" i="7"/>
  <c r="D3" i="7"/>
  <c r="C3" i="7"/>
  <c r="D5" i="7"/>
  <c r="C5" i="7"/>
  <c r="D6" i="7"/>
  <c r="C6" i="7" s="1"/>
  <c r="D7" i="7"/>
  <c r="C7" i="7"/>
  <c r="D8" i="7"/>
  <c r="C8" i="7"/>
  <c r="D9" i="7"/>
  <c r="C9" i="7"/>
  <c r="D10" i="7"/>
  <c r="C10" i="7"/>
  <c r="D11" i="7"/>
  <c r="C11" i="7"/>
  <c r="D12" i="7"/>
  <c r="C12" i="7"/>
  <c r="D13" i="7"/>
  <c r="C13" i="7" s="1"/>
  <c r="D14" i="7"/>
  <c r="C14" i="7" s="1"/>
  <c r="D15" i="7"/>
  <c r="C15" i="7"/>
  <c r="D16" i="7"/>
  <c r="C16" i="7"/>
  <c r="D17" i="7"/>
  <c r="C17" i="7"/>
  <c r="D18" i="7"/>
  <c r="C18" i="7" s="1"/>
  <c r="D19" i="7"/>
  <c r="C19" i="7"/>
  <c r="D20" i="7"/>
  <c r="C20" i="7" s="1"/>
  <c r="D21" i="7"/>
  <c r="C21" i="7"/>
  <c r="D22" i="7"/>
  <c r="C22" i="7" s="1"/>
  <c r="D23" i="7"/>
  <c r="C23" i="7"/>
  <c r="D24" i="7"/>
  <c r="C24" i="7"/>
  <c r="D25" i="7"/>
  <c r="C25" i="7" s="1"/>
  <c r="D26" i="7"/>
  <c r="C26" i="7" s="1"/>
  <c r="D27" i="7"/>
  <c r="C27" i="7"/>
  <c r="D28" i="7"/>
  <c r="C28" i="7"/>
  <c r="D29" i="7"/>
  <c r="C29" i="7"/>
  <c r="D30" i="7"/>
  <c r="C30" i="7" s="1"/>
  <c r="D31" i="7"/>
  <c r="C31" i="7"/>
  <c r="D32" i="7"/>
  <c r="C32" i="7"/>
  <c r="D33" i="7"/>
  <c r="C33" i="7"/>
  <c r="D34" i="7"/>
  <c r="C34" i="7"/>
  <c r="D35" i="7"/>
  <c r="C35" i="7"/>
  <c r="D36" i="7"/>
  <c r="C36" i="7"/>
  <c r="D37" i="7"/>
  <c r="C37" i="7" s="1"/>
  <c r="D38" i="7"/>
  <c r="C38" i="7" s="1"/>
  <c r="D39" i="7"/>
  <c r="C39" i="7"/>
  <c r="D40" i="7"/>
  <c r="C40" i="7"/>
  <c r="D41" i="7"/>
  <c r="C41" i="7"/>
  <c r="D42" i="7"/>
  <c r="C42" i="7" s="1"/>
  <c r="D43" i="7"/>
  <c r="C43" i="7"/>
  <c r="D44" i="7"/>
  <c r="C44" i="7" s="1"/>
  <c r="D45" i="7"/>
  <c r="C45" i="7" s="1"/>
  <c r="D46" i="7"/>
  <c r="C46" i="7"/>
  <c r="D47" i="7"/>
  <c r="C47" i="7" s="1"/>
  <c r="D48" i="7"/>
  <c r="C48" i="7"/>
  <c r="E4" i="4"/>
  <c r="D4" i="4" s="1"/>
  <c r="E5" i="4"/>
  <c r="D5" i="4" s="1"/>
  <c r="E6" i="4"/>
  <c r="D6" i="4" s="1"/>
  <c r="E15" i="4"/>
  <c r="D15" i="4" s="1"/>
  <c r="E16" i="4"/>
  <c r="D16" i="4" s="1"/>
  <c r="E17" i="4"/>
  <c r="D17" i="4" s="1"/>
  <c r="E18" i="4"/>
  <c r="D18" i="4" s="1"/>
  <c r="E20" i="4"/>
  <c r="D20" i="4"/>
  <c r="E21" i="4"/>
  <c r="D21" i="4" s="1"/>
  <c r="E22" i="4"/>
  <c r="D22" i="4" s="1"/>
  <c r="E23" i="4"/>
  <c r="D23" i="4" s="1"/>
  <c r="E38" i="4"/>
  <c r="D38" i="4" s="1"/>
  <c r="E39" i="4"/>
  <c r="D39" i="4"/>
  <c r="E40" i="4"/>
  <c r="D40" i="4"/>
  <c r="E41" i="4"/>
  <c r="D41" i="4" s="1"/>
  <c r="E42" i="4"/>
  <c r="D42" i="4" s="1"/>
  <c r="E43" i="4"/>
  <c r="D43" i="4" s="1"/>
  <c r="E53" i="4"/>
  <c r="D53" i="4" s="1"/>
  <c r="E54" i="4"/>
  <c r="D54" i="4" s="1"/>
  <c r="E62" i="4"/>
  <c r="D62" i="4" s="1"/>
  <c r="E63" i="4"/>
  <c r="D63" i="4"/>
  <c r="E64" i="4"/>
  <c r="D64" i="4"/>
  <c r="E65" i="4"/>
  <c r="D65" i="4" s="1"/>
  <c r="E66" i="4"/>
  <c r="D66" i="4"/>
  <c r="E67" i="4"/>
  <c r="D67" i="4" s="1"/>
  <c r="E68" i="4"/>
  <c r="D68" i="4" s="1"/>
  <c r="E70" i="4"/>
  <c r="D70" i="4"/>
  <c r="E71" i="4"/>
  <c r="D71" i="4"/>
  <c r="E82" i="4"/>
  <c r="D82" i="4" s="1"/>
  <c r="E92" i="4"/>
  <c r="D92" i="4" s="1"/>
  <c r="E93" i="4"/>
  <c r="D93" i="4" s="1"/>
  <c r="E94" i="4"/>
  <c r="D94" i="4" s="1"/>
  <c r="E95" i="4"/>
  <c r="D95" i="4" s="1"/>
  <c r="E101" i="4"/>
  <c r="D101" i="4" s="1"/>
  <c r="E102" i="4"/>
  <c r="D102" i="4" s="1"/>
  <c r="E111" i="4"/>
  <c r="D111" i="4" s="1"/>
  <c r="E112" i="4"/>
  <c r="D112" i="4" s="1"/>
  <c r="E113" i="4"/>
  <c r="D113" i="4" s="1"/>
  <c r="E114" i="4"/>
  <c r="D114" i="4" s="1"/>
  <c r="E116" i="4"/>
  <c r="D116" i="4"/>
  <c r="E117" i="4"/>
  <c r="D117" i="4" s="1"/>
  <c r="E118" i="4"/>
  <c r="D118" i="4" s="1"/>
  <c r="E119" i="4"/>
  <c r="D119" i="4"/>
  <c r="E126" i="4"/>
  <c r="D126" i="4" s="1"/>
  <c r="E133" i="4"/>
  <c r="D133" i="4"/>
  <c r="E134" i="4"/>
  <c r="D134" i="4" s="1"/>
  <c r="E135" i="4"/>
  <c r="D135" i="4"/>
  <c r="E136" i="4"/>
  <c r="D136" i="4" s="1"/>
  <c r="E137" i="4"/>
  <c r="D137" i="4" s="1"/>
  <c r="E138" i="4"/>
  <c r="D138" i="4" s="1"/>
  <c r="E142" i="4"/>
  <c r="D142" i="4"/>
  <c r="E143" i="4"/>
  <c r="D143" i="4" s="1"/>
  <c r="E148" i="4"/>
  <c r="D148" i="4"/>
  <c r="E149" i="4"/>
  <c r="D149" i="4" s="1"/>
  <c r="E150" i="4"/>
  <c r="D150" i="4" s="1"/>
  <c r="E158" i="4"/>
  <c r="D158" i="4" s="1"/>
  <c r="E159" i="4"/>
  <c r="D159" i="4"/>
  <c r="E160" i="4"/>
  <c r="D160" i="4" s="1"/>
  <c r="E161" i="4"/>
  <c r="D161" i="4"/>
  <c r="E162" i="4"/>
  <c r="D162" i="4" s="1"/>
  <c r="E163" i="4"/>
  <c r="D163" i="4"/>
  <c r="E164" i="4"/>
  <c r="D164" i="4" s="1"/>
  <c r="E166" i="4"/>
  <c r="D166" i="4"/>
  <c r="E167" i="4"/>
  <c r="D167" i="4"/>
  <c r="E178" i="4"/>
  <c r="D178" i="4" s="1"/>
  <c r="E181" i="4"/>
  <c r="D181" i="4" s="1"/>
  <c r="E189" i="4"/>
  <c r="D189" i="4" s="1"/>
  <c r="E190" i="4"/>
  <c r="D190" i="4" s="1"/>
  <c r="E197" i="4"/>
  <c r="D197" i="4" s="1"/>
  <c r="E198" i="4"/>
  <c r="D198" i="4"/>
  <c r="E208" i="4"/>
  <c r="D208" i="4" s="1"/>
  <c r="E209" i="4"/>
  <c r="D209" i="4" s="1"/>
  <c r="E211" i="4"/>
  <c r="D211" i="4"/>
  <c r="E213" i="4"/>
  <c r="D213" i="4" s="1"/>
  <c r="E214" i="4"/>
  <c r="D214" i="4" s="1"/>
  <c r="E215" i="4"/>
  <c r="D215" i="4"/>
  <c r="E220" i="4"/>
  <c r="D220" i="4" s="1"/>
  <c r="E221" i="4"/>
  <c r="D221" i="4" s="1"/>
  <c r="E222" i="4"/>
  <c r="D222" i="4" s="1"/>
  <c r="E226" i="4"/>
  <c r="D226" i="4" s="1"/>
  <c r="E238" i="4"/>
  <c r="D238" i="4" s="1"/>
  <c r="E239" i="4"/>
  <c r="D239" i="4" s="1"/>
  <c r="E253" i="4"/>
  <c r="D253" i="4"/>
  <c r="E254" i="4"/>
  <c r="D254" i="4" s="1"/>
  <c r="E255" i="4"/>
  <c r="D255" i="4" s="1"/>
  <c r="E256" i="4"/>
  <c r="D256" i="4"/>
  <c r="E257" i="4"/>
  <c r="D257" i="4" s="1"/>
  <c r="E3" i="4"/>
  <c r="D3" i="4" s="1"/>
  <c r="E7" i="4"/>
  <c r="D7" i="4" s="1"/>
  <c r="E8" i="4"/>
  <c r="D8" i="4" s="1"/>
  <c r="E9" i="4"/>
  <c r="D9" i="4" s="1"/>
  <c r="E10" i="4"/>
  <c r="D10" i="4"/>
  <c r="E11" i="4"/>
  <c r="D11" i="4" s="1"/>
  <c r="E12" i="4"/>
  <c r="D12" i="4" s="1"/>
  <c r="E13" i="4"/>
  <c r="D13" i="4" s="1"/>
  <c r="E14" i="4"/>
  <c r="D14" i="4" s="1"/>
  <c r="E19" i="4"/>
  <c r="D19" i="4" s="1"/>
  <c r="E24" i="4"/>
  <c r="D24" i="4"/>
  <c r="E25" i="4"/>
  <c r="D25" i="4"/>
  <c r="E26" i="4"/>
  <c r="D26" i="4" s="1"/>
  <c r="E27" i="4"/>
  <c r="D27" i="4"/>
  <c r="E28" i="4"/>
  <c r="D28" i="4"/>
  <c r="E29" i="4"/>
  <c r="D29" i="4" s="1"/>
  <c r="E30" i="4"/>
  <c r="D30" i="4"/>
  <c r="E31" i="4"/>
  <c r="D31" i="4" s="1"/>
  <c r="E32" i="4"/>
  <c r="D32" i="4" s="1"/>
  <c r="E33" i="4"/>
  <c r="D33" i="4" s="1"/>
  <c r="E34" i="4"/>
  <c r="D34" i="4" s="1"/>
  <c r="E35" i="4"/>
  <c r="D35" i="4" s="1"/>
  <c r="E36" i="4"/>
  <c r="D36" i="4" s="1"/>
  <c r="E37" i="4"/>
  <c r="D37" i="4" s="1"/>
  <c r="E44" i="4"/>
  <c r="D44" i="4" s="1"/>
  <c r="E45" i="4"/>
  <c r="D45" i="4"/>
  <c r="E46" i="4"/>
  <c r="D46" i="4"/>
  <c r="E47" i="4"/>
  <c r="D47" i="4" s="1"/>
  <c r="E48" i="4"/>
  <c r="D48" i="4" s="1"/>
  <c r="E49" i="4"/>
  <c r="D49" i="4" s="1"/>
  <c r="E50" i="4"/>
  <c r="D50" i="4" s="1"/>
  <c r="E51" i="4"/>
  <c r="D51" i="4"/>
  <c r="E52" i="4"/>
  <c r="D52" i="4" s="1"/>
  <c r="E55" i="4"/>
  <c r="D55" i="4" s="1"/>
  <c r="E56" i="4"/>
  <c r="D56" i="4" s="1"/>
  <c r="E57" i="4"/>
  <c r="D57" i="4"/>
  <c r="E58" i="4"/>
  <c r="D58" i="4" s="1"/>
  <c r="E59" i="4"/>
  <c r="D59" i="4" s="1"/>
  <c r="E60" i="4"/>
  <c r="D60" i="4" s="1"/>
  <c r="E61" i="4"/>
  <c r="D61" i="4" s="1"/>
  <c r="E69" i="4"/>
  <c r="D69" i="4" s="1"/>
  <c r="E72" i="4"/>
  <c r="D72" i="4" s="1"/>
  <c r="E73" i="4"/>
  <c r="D73" i="4"/>
  <c r="E74" i="4"/>
  <c r="D74" i="4" s="1"/>
  <c r="E75" i="4"/>
  <c r="D75" i="4" s="1"/>
  <c r="E76" i="4"/>
  <c r="D76" i="4" s="1"/>
  <c r="E77" i="4"/>
  <c r="D77" i="4" s="1"/>
  <c r="E78" i="4"/>
  <c r="D78" i="4"/>
  <c r="E79" i="4"/>
  <c r="D79" i="4" s="1"/>
  <c r="E80" i="4"/>
  <c r="D80" i="4"/>
  <c r="E81" i="4"/>
  <c r="D81" i="4"/>
  <c r="E83" i="4"/>
  <c r="D83" i="4"/>
  <c r="E84" i="4"/>
  <c r="D84" i="4"/>
  <c r="E85" i="4"/>
  <c r="D85" i="4" s="1"/>
  <c r="E86" i="4"/>
  <c r="D86" i="4" s="1"/>
  <c r="E87" i="4"/>
  <c r="D87" i="4" s="1"/>
  <c r="E88" i="4"/>
  <c r="D88" i="4" s="1"/>
  <c r="E89" i="4"/>
  <c r="D89" i="4" s="1"/>
  <c r="E90" i="4"/>
  <c r="D90" i="4" s="1"/>
  <c r="E91" i="4"/>
  <c r="D91" i="4"/>
  <c r="E96" i="4"/>
  <c r="D96" i="4" s="1"/>
  <c r="E97" i="4"/>
  <c r="D97" i="4" s="1"/>
  <c r="E98" i="4"/>
  <c r="D98" i="4" s="1"/>
  <c r="E99" i="4"/>
  <c r="D99" i="4" s="1"/>
  <c r="E100" i="4"/>
  <c r="D100" i="4"/>
  <c r="E103" i="4"/>
  <c r="D103" i="4"/>
  <c r="E104" i="4"/>
  <c r="D104" i="4" s="1"/>
  <c r="E105" i="4"/>
  <c r="D105" i="4"/>
  <c r="E106" i="4"/>
  <c r="D106" i="4"/>
  <c r="E107" i="4"/>
  <c r="D107" i="4" s="1"/>
  <c r="E108" i="4"/>
  <c r="D108" i="4" s="1"/>
  <c r="E109" i="4"/>
  <c r="D109" i="4" s="1"/>
  <c r="E110" i="4"/>
  <c r="D110" i="4"/>
  <c r="E115" i="4"/>
  <c r="D115" i="4" s="1"/>
  <c r="E120" i="4"/>
  <c r="D120" i="4" s="1"/>
  <c r="E121" i="4"/>
  <c r="D121" i="4" s="1"/>
  <c r="E122" i="4"/>
  <c r="D122" i="4" s="1"/>
  <c r="E123" i="4"/>
  <c r="D123" i="4"/>
  <c r="E124" i="4"/>
  <c r="D124" i="4" s="1"/>
  <c r="E125" i="4"/>
  <c r="D125" i="4" s="1"/>
  <c r="E127" i="4"/>
  <c r="D127" i="4"/>
  <c r="E128" i="4"/>
  <c r="D128" i="4" s="1"/>
  <c r="E129" i="4"/>
  <c r="D129" i="4" s="1"/>
  <c r="E130" i="4"/>
  <c r="D130" i="4" s="1"/>
  <c r="E131" i="4"/>
  <c r="D131" i="4"/>
  <c r="E132" i="4"/>
  <c r="D132" i="4"/>
  <c r="E139" i="4"/>
  <c r="D139" i="4"/>
  <c r="E140" i="4"/>
  <c r="D140" i="4" s="1"/>
  <c r="E141" i="4"/>
  <c r="D141" i="4" s="1"/>
  <c r="E144" i="4"/>
  <c r="D144" i="4" s="1"/>
  <c r="E145" i="4"/>
  <c r="D145" i="4" s="1"/>
  <c r="E146" i="4"/>
  <c r="D146" i="4" s="1"/>
  <c r="E147" i="4"/>
  <c r="D147" i="4" s="1"/>
  <c r="E151" i="4"/>
  <c r="D151" i="4" s="1"/>
  <c r="E152" i="4"/>
  <c r="D152" i="4"/>
  <c r="E153" i="4"/>
  <c r="D153" i="4" s="1"/>
  <c r="E154" i="4"/>
  <c r="D154" i="4"/>
  <c r="E155" i="4"/>
  <c r="D155" i="4"/>
  <c r="E156" i="4"/>
  <c r="D156" i="4"/>
  <c r="E157" i="4"/>
  <c r="D157" i="4"/>
  <c r="E165" i="4"/>
  <c r="D165" i="4"/>
  <c r="E168" i="4"/>
  <c r="D168" i="4" s="1"/>
  <c r="E169" i="4"/>
  <c r="D169" i="4"/>
  <c r="E170" i="4"/>
  <c r="D170" i="4" s="1"/>
  <c r="E171" i="4"/>
  <c r="D171" i="4" s="1"/>
  <c r="E172" i="4"/>
  <c r="D172" i="4" s="1"/>
  <c r="E173" i="4"/>
  <c r="D173" i="4" s="1"/>
  <c r="E174" i="4"/>
  <c r="D174" i="4" s="1"/>
  <c r="E175" i="4"/>
  <c r="D175" i="4" s="1"/>
  <c r="E176" i="4"/>
  <c r="D176" i="4"/>
  <c r="E177" i="4"/>
  <c r="D177" i="4" s="1"/>
  <c r="E179" i="4"/>
  <c r="D179" i="4" s="1"/>
  <c r="E180" i="4"/>
  <c r="D180" i="4"/>
  <c r="E182" i="4"/>
  <c r="D182" i="4"/>
  <c r="E183" i="4"/>
  <c r="D183" i="4"/>
  <c r="E184" i="4"/>
  <c r="D184" i="4" s="1"/>
  <c r="E185" i="4"/>
  <c r="D185" i="4" s="1"/>
  <c r="E186" i="4"/>
  <c r="D186" i="4"/>
  <c r="E187" i="4"/>
  <c r="D187" i="4" s="1"/>
  <c r="E188" i="4"/>
  <c r="D188" i="4" s="1"/>
  <c r="E191" i="4"/>
  <c r="D191" i="4" s="1"/>
  <c r="E192" i="4"/>
  <c r="D192" i="4" s="1"/>
  <c r="E193" i="4"/>
  <c r="D193" i="4" s="1"/>
  <c r="E194" i="4"/>
  <c r="D194" i="4" s="1"/>
  <c r="E195" i="4"/>
  <c r="D195" i="4" s="1"/>
  <c r="E196" i="4"/>
  <c r="D196" i="4"/>
  <c r="E199" i="4"/>
  <c r="D199" i="4" s="1"/>
  <c r="E200" i="4"/>
  <c r="D200" i="4" s="1"/>
  <c r="E201" i="4"/>
  <c r="D201" i="4" s="1"/>
  <c r="E202" i="4"/>
  <c r="D202" i="4" s="1"/>
  <c r="E203" i="4"/>
  <c r="D203" i="4" s="1"/>
  <c r="E204" i="4"/>
  <c r="D204" i="4"/>
  <c r="E205" i="4"/>
  <c r="D205" i="4" s="1"/>
  <c r="E206" i="4"/>
  <c r="D206" i="4"/>
  <c r="E207" i="4"/>
  <c r="D207" i="4" s="1"/>
  <c r="E210" i="4"/>
  <c r="D210" i="4"/>
  <c r="E212" i="4"/>
  <c r="D212" i="4" s="1"/>
  <c r="E216" i="4"/>
  <c r="D216" i="4"/>
  <c r="E217" i="4"/>
  <c r="D217" i="4" s="1"/>
  <c r="E218" i="4"/>
  <c r="D218" i="4" s="1"/>
  <c r="E219" i="4"/>
  <c r="D219" i="4" s="1"/>
  <c r="E223" i="4"/>
  <c r="D223" i="4" s="1"/>
  <c r="E224" i="4"/>
  <c r="D224" i="4" s="1"/>
  <c r="E225" i="4"/>
  <c r="D225" i="4" s="1"/>
  <c r="E227" i="4"/>
  <c r="D227" i="4" s="1"/>
  <c r="E228" i="4"/>
  <c r="D228" i="4" s="1"/>
  <c r="E229" i="4"/>
  <c r="D229" i="4"/>
  <c r="E230" i="4"/>
  <c r="D230" i="4"/>
  <c r="E231" i="4"/>
  <c r="D231" i="4" s="1"/>
  <c r="E232" i="4"/>
  <c r="D232" i="4" s="1"/>
  <c r="E233" i="4"/>
  <c r="D233" i="4"/>
  <c r="E234" i="4"/>
  <c r="D234" i="4" s="1"/>
  <c r="E235" i="4"/>
  <c r="D235" i="4"/>
  <c r="E236" i="4"/>
  <c r="D236" i="4" s="1"/>
  <c r="E237" i="4"/>
  <c r="D237" i="4" s="1"/>
  <c r="E240" i="4"/>
  <c r="D240" i="4" s="1"/>
  <c r="E241" i="4"/>
  <c r="D241" i="4" s="1"/>
  <c r="E242" i="4"/>
  <c r="D242" i="4" s="1"/>
  <c r="E243" i="4"/>
  <c r="D243" i="4" s="1"/>
  <c r="E244" i="4"/>
  <c r="D244" i="4" s="1"/>
  <c r="E245" i="4"/>
  <c r="D245" i="4" s="1"/>
  <c r="E246" i="4"/>
  <c r="D246" i="4"/>
  <c r="E247" i="4"/>
  <c r="D247" i="4" s="1"/>
  <c r="E248" i="4"/>
  <c r="D248" i="4" s="1"/>
  <c r="E249" i="4"/>
  <c r="D249" i="4"/>
  <c r="E250" i="4"/>
  <c r="D250" i="4" s="1"/>
  <c r="E251" i="4"/>
  <c r="D251" i="4" s="1"/>
  <c r="E252" i="4"/>
  <c r="D252" i="4"/>
  <c r="E2" i="4"/>
  <c r="D2" i="4" s="1"/>
  <c r="E164" i="20" l="1"/>
  <c r="E153" i="20"/>
  <c r="E94" i="20"/>
  <c r="E193" i="20"/>
  <c r="E8" i="20"/>
  <c r="E114" i="20"/>
  <c r="E113" i="20"/>
  <c r="E226" i="20"/>
  <c r="E151" i="20"/>
  <c r="E187" i="20"/>
  <c r="E40" i="20"/>
  <c r="E144" i="20"/>
  <c r="E208" i="20"/>
  <c r="E112" i="20"/>
  <c r="E6" i="20"/>
  <c r="E121" i="20"/>
  <c r="E235" i="20"/>
  <c r="E41" i="20"/>
  <c r="E210" i="20"/>
  <c r="E34" i="20"/>
  <c r="E198" i="20"/>
  <c r="E254" i="20"/>
  <c r="E119" i="20"/>
  <c r="E214" i="20"/>
  <c r="E48" i="20"/>
  <c r="E166" i="20"/>
  <c r="E24" i="20"/>
  <c r="E87" i="20"/>
  <c r="E30" i="20"/>
  <c r="E97" i="20"/>
  <c r="E82" i="20"/>
  <c r="E33" i="20"/>
  <c r="E196" i="20"/>
  <c r="E55" i="20"/>
  <c r="E75" i="20"/>
  <c r="E145" i="20"/>
  <c r="E15" i="20"/>
  <c r="E46" i="20"/>
  <c r="E14" i="20"/>
  <c r="E127" i="20"/>
  <c r="E21" i="20"/>
  <c r="E126" i="20"/>
  <c r="E213" i="20"/>
  <c r="E62" i="20"/>
  <c r="E118" i="20"/>
  <c r="E19" i="20"/>
  <c r="E133" i="20"/>
  <c r="E142" i="20"/>
  <c r="E18" i="20"/>
  <c r="E175" i="20"/>
  <c r="E7" i="20"/>
  <c r="E190" i="20"/>
  <c r="E158" i="20"/>
  <c r="E13" i="20"/>
  <c r="E222" i="20"/>
  <c r="E77" i="20"/>
  <c r="E23" i="20"/>
  <c r="E237" i="20"/>
  <c r="E234" i="20"/>
  <c r="E74" i="20"/>
  <c r="E217" i="20"/>
  <c r="E117" i="20"/>
  <c r="E26" i="20"/>
  <c r="E170" i="20"/>
</calcChain>
</file>

<file path=xl/sharedStrings.xml><?xml version="1.0" encoding="utf-8"?>
<sst xmlns="http://schemas.openxmlformats.org/spreadsheetml/2006/main" count="141" uniqueCount="60">
  <si>
    <t>sRGB Code Value</t>
  </si>
  <si>
    <t>Expected</t>
  </si>
  <si>
    <t>Normalized code value</t>
  </si>
  <si>
    <t>Luminance</t>
  </si>
  <si>
    <t>Notes</t>
  </si>
  <si>
    <t>Lights off partial screen</t>
  </si>
  <si>
    <t>Default resolution</t>
  </si>
  <si>
    <t>Apple XDR Display (P3-1600 nits)</t>
  </si>
  <si>
    <t>Glare</t>
  </si>
  <si>
    <t>PQ 350</t>
  </si>
  <si>
    <t>RGB 8-bit HDR full range</t>
  </si>
  <si>
    <t>Red</t>
  </si>
  <si>
    <t>Green</t>
  </si>
  <si>
    <t>Blue</t>
  </si>
  <si>
    <t xml:space="preserve">Lights on 182.13 ref </t>
  </si>
  <si>
    <t>Lights on 240Hz</t>
  </si>
  <si>
    <t>Lights off 240Hz</t>
  </si>
  <si>
    <t>Lights off 60Hz</t>
  </si>
  <si>
    <t>Lights on 60Hz</t>
  </si>
  <si>
    <t>Lights off 60Hz BL50</t>
  </si>
  <si>
    <t>Lights off 60Hz BL60</t>
  </si>
  <si>
    <t>Lights off 60Hz BL70</t>
  </si>
  <si>
    <t>Lights off 60Hz BL75</t>
  </si>
  <si>
    <t>Power function</t>
  </si>
  <si>
    <t>gamma</t>
  </si>
  <si>
    <t>Mismatch</t>
  </si>
  <si>
    <t>Mismatch with glare</t>
  </si>
  <si>
    <t>Reference veiling glare</t>
  </si>
  <si>
    <t>Code value</t>
  </si>
  <si>
    <t>Luminance at 80 nits</t>
  </si>
  <si>
    <t>Calculated no backlight or glare</t>
  </si>
  <si>
    <t>Lights off (full screen colour)</t>
  </si>
  <si>
    <t>Lights on (full screen colour)</t>
  </si>
  <si>
    <t>Lights on 140 ref</t>
  </si>
  <si>
    <t>Lights on TrueTone 182.0 ref (brightness 140)</t>
  </si>
  <si>
    <t>HDMI full range RGB 8-bit HDR</t>
  </si>
  <si>
    <t>Reference white luminance: 140.0 nits</t>
  </si>
  <si>
    <t>Monitor colour profile: PQ 350 (minmal monitor tonemapping, but impossible to entirely disable)</t>
  </si>
  <si>
    <t>Approximately 5 cm square test patch</t>
  </si>
  <si>
    <t>Lights off</t>
  </si>
  <si>
    <t>Lights on</t>
  </si>
  <si>
    <t>Monitor colour profile: sRGB</t>
  </si>
  <si>
    <t>HDMI full range RGB 8-bit</t>
  </si>
  <si>
    <t>Reference white luminance: 600.0 nits</t>
  </si>
  <si>
    <t>P3 Primaries (negative values) written to EDR  kCGColorSpaceExtendedLinearSRGB</t>
  </si>
  <si>
    <t>White</t>
  </si>
  <si>
    <t>For a specific screen brightness, ref white luminance is 140.00 with TrueTone off and 182.00 with TrueTone on.</t>
  </si>
  <si>
    <t>So I measured True Tone off for both a ref white luminance of 140.00 and 182.13 for comparison.</t>
  </si>
  <si>
    <t>Monitor settings:</t>
  </si>
  <si>
    <t>Preset: HDR PQ_BT.2020 - PQ Clip</t>
  </si>
  <si>
    <t>Black Level: 50 (default)</t>
  </si>
  <si>
    <t>Uniform brightness: on</t>
  </si>
  <si>
    <t>Power saving: normal</t>
  </si>
  <si>
    <t>Power Indicator: off</t>
  </si>
  <si>
    <t>Screen Saver: Panel Protection: Medium (only pixel shift)</t>
  </si>
  <si>
    <t>Screen Saver: Image Protection: off</t>
  </si>
  <si>
    <t>HDMI RGB 12-bit full range</t>
  </si>
  <si>
    <t>added light:</t>
  </si>
  <si>
    <t>Full screen colour</t>
  </si>
  <si>
    <t>Reference white luminance: 100 nits(???)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</si>
</sst>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1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Asus PA279CV - HDR Mode (8-bit RGB) - Linear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'PA279CV - HDR - 140'!$C$2:$C$34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'PA279CV - HDR - 140'!$C$2:$C$34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2D2-422C-9982-39D292D76257}"/>
            </c:ext>
          </c:extLst>
        </c:ser>
        <c:ser>
          <c:idx val="1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19050">
                <a:noFill/>
              </a:ln>
              <a:effectLst/>
            </c:spPr>
          </c:marker>
          <c:xVal>
            <c:numRef>
              <c:f>'PA279CV - HDR - 140'!$C$2:$C$34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'PA279CV - HDR - 140'!$B$2:$B$34</c:f>
              <c:numCache>
                <c:formatCode>General</c:formatCode>
                <c:ptCount val="33"/>
                <c:pt idx="0">
                  <c:v>0.32</c:v>
                </c:pt>
                <c:pt idx="1">
                  <c:v>0.32600000000000001</c:v>
                </c:pt>
                <c:pt idx="2">
                  <c:v>0.36499999999999999</c:v>
                </c:pt>
                <c:pt idx="3">
                  <c:v>0.41199999999999998</c:v>
                </c:pt>
                <c:pt idx="4">
                  <c:v>0.434</c:v>
                </c:pt>
                <c:pt idx="5">
                  <c:v>0.503</c:v>
                </c:pt>
                <c:pt idx="6">
                  <c:v>0.52700000000000002</c:v>
                </c:pt>
                <c:pt idx="7">
                  <c:v>0.621</c:v>
                </c:pt>
                <c:pt idx="8">
                  <c:v>0.7</c:v>
                </c:pt>
                <c:pt idx="9">
                  <c:v>0.70299999999999996</c:v>
                </c:pt>
                <c:pt idx="10">
                  <c:v>0.73199999999999998</c:v>
                </c:pt>
                <c:pt idx="11">
                  <c:v>0.82499999999999996</c:v>
                </c:pt>
                <c:pt idx="12">
                  <c:v>0.90800000000000003</c:v>
                </c:pt>
                <c:pt idx="13">
                  <c:v>0.97599999999999998</c:v>
                </c:pt>
                <c:pt idx="14">
                  <c:v>1.018</c:v>
                </c:pt>
                <c:pt idx="15">
                  <c:v>1.0740000000000001</c:v>
                </c:pt>
                <c:pt idx="16">
                  <c:v>1.155</c:v>
                </c:pt>
                <c:pt idx="17">
                  <c:v>1.2070000000000001</c:v>
                </c:pt>
                <c:pt idx="18">
                  <c:v>1.2869999999999999</c:v>
                </c:pt>
                <c:pt idx="19">
                  <c:v>1.329</c:v>
                </c:pt>
                <c:pt idx="20">
                  <c:v>1.462</c:v>
                </c:pt>
                <c:pt idx="21">
                  <c:v>1.661</c:v>
                </c:pt>
                <c:pt idx="22">
                  <c:v>1.7789999999999999</c:v>
                </c:pt>
                <c:pt idx="23">
                  <c:v>1.8939999999999999</c:v>
                </c:pt>
                <c:pt idx="24">
                  <c:v>1.996</c:v>
                </c:pt>
                <c:pt idx="25">
                  <c:v>2.117</c:v>
                </c:pt>
                <c:pt idx="26">
                  <c:v>2.2200000000000002</c:v>
                </c:pt>
                <c:pt idx="27">
                  <c:v>2.2949999999999999</c:v>
                </c:pt>
                <c:pt idx="28">
                  <c:v>2.371</c:v>
                </c:pt>
                <c:pt idx="29">
                  <c:v>2.4529999999999998</c:v>
                </c:pt>
                <c:pt idx="30">
                  <c:v>2.548</c:v>
                </c:pt>
                <c:pt idx="31">
                  <c:v>2.6179999999999999</c:v>
                </c:pt>
                <c:pt idx="32">
                  <c:v>2.698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2D2-422C-9982-39D292D76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1960480"/>
        <c:axId val="1841962112"/>
      </c:scatterChart>
      <c:valAx>
        <c:axId val="1841960480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962112"/>
        <c:crosses val="autoZero"/>
        <c:crossBetween val="midCat"/>
        <c:majorUnit val="0.1"/>
      </c:valAx>
      <c:valAx>
        <c:axId val="1841962112"/>
        <c:scaling>
          <c:orientation val="minMax"/>
          <c:max val="2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96048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>
                <a:effectLst/>
              </a:rPr>
              <a:t>Asus PA279CV - HDR Mode (8-bit RGB) - </a:t>
            </a:r>
            <a:r>
              <a:rPr lang="en-CA" baseline="0"/>
              <a:t>Log Base 2 Scale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'PA279CV - HDR - 140'!$C$3:$C$54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'PA279CV - HDR - 140'!$C$3:$C$54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DB5-427C-9A2C-27F51681EA89}"/>
            </c:ext>
          </c:extLst>
        </c:ser>
        <c:ser>
          <c:idx val="1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19050">
                <a:noFill/>
              </a:ln>
              <a:effectLst/>
            </c:spPr>
          </c:marker>
          <c:xVal>
            <c:numRef>
              <c:f>'PA279CV - HDR - 140'!$C$3:$C$54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'PA279CV - HDR - 140'!$B$3:$B$54</c:f>
              <c:numCache>
                <c:formatCode>General</c:formatCode>
                <c:ptCount val="52"/>
                <c:pt idx="0">
                  <c:v>0.32600000000000001</c:v>
                </c:pt>
                <c:pt idx="1">
                  <c:v>0.36499999999999999</c:v>
                </c:pt>
                <c:pt idx="2">
                  <c:v>0.41199999999999998</c:v>
                </c:pt>
                <c:pt idx="3">
                  <c:v>0.434</c:v>
                </c:pt>
                <c:pt idx="4">
                  <c:v>0.503</c:v>
                </c:pt>
                <c:pt idx="5">
                  <c:v>0.52700000000000002</c:v>
                </c:pt>
                <c:pt idx="6">
                  <c:v>0.621</c:v>
                </c:pt>
                <c:pt idx="7">
                  <c:v>0.7</c:v>
                </c:pt>
                <c:pt idx="8">
                  <c:v>0.70299999999999996</c:v>
                </c:pt>
                <c:pt idx="9">
                  <c:v>0.73199999999999998</c:v>
                </c:pt>
                <c:pt idx="10">
                  <c:v>0.82499999999999996</c:v>
                </c:pt>
                <c:pt idx="11">
                  <c:v>0.90800000000000003</c:v>
                </c:pt>
                <c:pt idx="12">
                  <c:v>0.97599999999999998</c:v>
                </c:pt>
                <c:pt idx="13">
                  <c:v>1.018</c:v>
                </c:pt>
                <c:pt idx="14">
                  <c:v>1.0740000000000001</c:v>
                </c:pt>
                <c:pt idx="15">
                  <c:v>1.155</c:v>
                </c:pt>
                <c:pt idx="16">
                  <c:v>1.2070000000000001</c:v>
                </c:pt>
                <c:pt idx="17">
                  <c:v>1.2869999999999999</c:v>
                </c:pt>
                <c:pt idx="18">
                  <c:v>1.329</c:v>
                </c:pt>
                <c:pt idx="19">
                  <c:v>1.462</c:v>
                </c:pt>
                <c:pt idx="20">
                  <c:v>1.661</c:v>
                </c:pt>
                <c:pt idx="21">
                  <c:v>1.7789999999999999</c:v>
                </c:pt>
                <c:pt idx="22">
                  <c:v>1.8939999999999999</c:v>
                </c:pt>
                <c:pt idx="23">
                  <c:v>1.996</c:v>
                </c:pt>
                <c:pt idx="24">
                  <c:v>2.117</c:v>
                </c:pt>
                <c:pt idx="25">
                  <c:v>2.2200000000000002</c:v>
                </c:pt>
                <c:pt idx="26">
                  <c:v>2.2949999999999999</c:v>
                </c:pt>
                <c:pt idx="27">
                  <c:v>2.371</c:v>
                </c:pt>
                <c:pt idx="28">
                  <c:v>2.4529999999999998</c:v>
                </c:pt>
                <c:pt idx="29">
                  <c:v>2.548</c:v>
                </c:pt>
                <c:pt idx="30">
                  <c:v>2.6179999999999999</c:v>
                </c:pt>
                <c:pt idx="31">
                  <c:v>2.698</c:v>
                </c:pt>
                <c:pt idx="32">
                  <c:v>3.5720000000000001</c:v>
                </c:pt>
                <c:pt idx="33">
                  <c:v>4.9020000000000001</c:v>
                </c:pt>
                <c:pt idx="34">
                  <c:v>6.49</c:v>
                </c:pt>
                <c:pt idx="35">
                  <c:v>8.3670000000000009</c:v>
                </c:pt>
                <c:pt idx="36">
                  <c:v>10.42</c:v>
                </c:pt>
                <c:pt idx="37">
                  <c:v>15.78</c:v>
                </c:pt>
                <c:pt idx="38">
                  <c:v>22.33</c:v>
                </c:pt>
                <c:pt idx="39">
                  <c:v>30.24</c:v>
                </c:pt>
                <c:pt idx="40">
                  <c:v>39.57</c:v>
                </c:pt>
                <c:pt idx="41">
                  <c:v>50.51</c:v>
                </c:pt>
                <c:pt idx="42">
                  <c:v>62.79</c:v>
                </c:pt>
                <c:pt idx="43">
                  <c:v>76.91</c:v>
                </c:pt>
                <c:pt idx="44">
                  <c:v>92.9</c:v>
                </c:pt>
                <c:pt idx="45">
                  <c:v>105.9</c:v>
                </c:pt>
                <c:pt idx="46">
                  <c:v>112.9</c:v>
                </c:pt>
                <c:pt idx="47">
                  <c:v>148.30000000000001</c:v>
                </c:pt>
                <c:pt idx="48">
                  <c:v>183.7</c:v>
                </c:pt>
                <c:pt idx="49">
                  <c:v>218.1</c:v>
                </c:pt>
                <c:pt idx="50">
                  <c:v>253.4</c:v>
                </c:pt>
                <c:pt idx="51">
                  <c:v>287.5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DB5-427C-9A2C-27F51681E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1956672"/>
        <c:axId val="1841949056"/>
      </c:scatterChart>
      <c:valAx>
        <c:axId val="1841956672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949056"/>
        <c:crosses val="autoZero"/>
        <c:crossBetween val="midCat"/>
      </c:valAx>
      <c:valAx>
        <c:axId val="1841949056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956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>
                <a:effectLst/>
              </a:rPr>
              <a:t>Asus PA279CV - SDR Mode (sRGB) - </a:t>
            </a: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Linear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0"/>
          <c:tx>
            <c:v>y = x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'PA279CV - SDR - sRGB'!$F$2:$F$46</c:f>
              <c:numCache>
                <c:formatCode>0.000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xVal>
          <c:yVal>
            <c:numRef>
              <c:f>'PA279CV - SDR - sRGB'!$F$2:$F$46</c:f>
              <c:numCache>
                <c:formatCode>0.000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8E7-4B7D-81F5-AF73EB192DBB}"/>
            </c:ext>
          </c:extLst>
        </c:ser>
        <c:ser>
          <c:idx val="1"/>
          <c:order val="2"/>
          <c:tx>
            <c:v>Measured Luminance with Glare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'PA279CV - SDR - sRGB'!$F$2:$F$46</c:f>
              <c:numCache>
                <c:formatCode>0.000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xVal>
          <c:yVal>
            <c:numRef>
              <c:f>'PA279CV - SDR - sRGB'!$C$2:$C$46</c:f>
              <c:numCache>
                <c:formatCode>General</c:formatCode>
                <c:ptCount val="45"/>
                <c:pt idx="0">
                  <c:v>0.217</c:v>
                </c:pt>
                <c:pt idx="1">
                  <c:v>0.221</c:v>
                </c:pt>
                <c:pt idx="2">
                  <c:v>0.22900000000000001</c:v>
                </c:pt>
                <c:pt idx="3">
                  <c:v>0.24099999999999999</c:v>
                </c:pt>
                <c:pt idx="4">
                  <c:v>0.255</c:v>
                </c:pt>
                <c:pt idx="5">
                  <c:v>0.27100000000000002</c:v>
                </c:pt>
                <c:pt idx="6">
                  <c:v>0.28899999999999998</c:v>
                </c:pt>
                <c:pt idx="7">
                  <c:v>0.307</c:v>
                </c:pt>
                <c:pt idx="8">
                  <c:v>0.32</c:v>
                </c:pt>
                <c:pt idx="9">
                  <c:v>0.34</c:v>
                </c:pt>
                <c:pt idx="10">
                  <c:v>0.36099999999999999</c:v>
                </c:pt>
                <c:pt idx="11">
                  <c:v>0.38200000000000001</c:v>
                </c:pt>
                <c:pt idx="12">
                  <c:v>0.40400000000000003</c:v>
                </c:pt>
                <c:pt idx="13">
                  <c:v>0.42699999999999999</c:v>
                </c:pt>
                <c:pt idx="14">
                  <c:v>0.45300000000000001</c:v>
                </c:pt>
                <c:pt idx="15">
                  <c:v>0.47399999999999998</c:v>
                </c:pt>
                <c:pt idx="16">
                  <c:v>0.496</c:v>
                </c:pt>
                <c:pt idx="17">
                  <c:v>0.52400000000000002</c:v>
                </c:pt>
                <c:pt idx="18">
                  <c:v>0.55200000000000005</c:v>
                </c:pt>
                <c:pt idx="19">
                  <c:v>0.57899999999999996</c:v>
                </c:pt>
                <c:pt idx="20">
                  <c:v>0.61599999999999999</c:v>
                </c:pt>
                <c:pt idx="21">
                  <c:v>0.65</c:v>
                </c:pt>
                <c:pt idx="22">
                  <c:v>0.67800000000000005</c:v>
                </c:pt>
                <c:pt idx="23">
                  <c:v>0.71099999999999997</c:v>
                </c:pt>
                <c:pt idx="24">
                  <c:v>0.751</c:v>
                </c:pt>
                <c:pt idx="25">
                  <c:v>0.78900000000000003</c:v>
                </c:pt>
                <c:pt idx="26">
                  <c:v>0.82899999999999996</c:v>
                </c:pt>
                <c:pt idx="27">
                  <c:v>0.88100000000000001</c:v>
                </c:pt>
                <c:pt idx="28">
                  <c:v>0.93</c:v>
                </c:pt>
                <c:pt idx="29">
                  <c:v>0.97299999999999998</c:v>
                </c:pt>
                <c:pt idx="30">
                  <c:v>1.028</c:v>
                </c:pt>
                <c:pt idx="31">
                  <c:v>1.0820000000000001</c:v>
                </c:pt>
                <c:pt idx="32">
                  <c:v>1.1419999999999999</c:v>
                </c:pt>
                <c:pt idx="33">
                  <c:v>1.198</c:v>
                </c:pt>
                <c:pt idx="34">
                  <c:v>1.266</c:v>
                </c:pt>
                <c:pt idx="35">
                  <c:v>1.3420000000000001</c:v>
                </c:pt>
                <c:pt idx="36">
                  <c:v>1.395</c:v>
                </c:pt>
                <c:pt idx="37">
                  <c:v>1.47</c:v>
                </c:pt>
                <c:pt idx="38">
                  <c:v>1.5409999999999999</c:v>
                </c:pt>
                <c:pt idx="39">
                  <c:v>1.615</c:v>
                </c:pt>
                <c:pt idx="40">
                  <c:v>1.6830000000000001</c:v>
                </c:pt>
                <c:pt idx="41">
                  <c:v>1.7749999999999999</c:v>
                </c:pt>
                <c:pt idx="42">
                  <c:v>1.857</c:v>
                </c:pt>
                <c:pt idx="43">
                  <c:v>1.9319999999999999</c:v>
                </c:pt>
                <c:pt idx="44">
                  <c:v>2.0299999999999998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297-4FB4-9D14-56D19C0C0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1328"/>
        <c:axId val="55200784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1"/>
                <c:tx>
                  <c:v>Measured Luminance without Glare</c:v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3"/>
                  <c:spPr>
                    <a:solidFill>
                      <a:schemeClr val="accent1"/>
                    </a:solidFill>
                    <a:ln w="9525">
                      <a:noFill/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'PA279CV - SDR - sRGB'!$F$2:$F$46</c15:sqref>
                        </c15:formulaRef>
                      </c:ext>
                    </c:extLst>
                    <c:numCache>
                      <c:formatCode>0.000</c:formatCode>
                      <c:ptCount val="45"/>
                      <c:pt idx="0">
                        <c:v>0</c:v>
                      </c:pt>
                      <c:pt idx="1">
                        <c:v>2.4282158683907002E-2</c:v>
                      </c:pt>
                      <c:pt idx="2">
                        <c:v>4.8564317367814004E-2</c:v>
                      </c:pt>
                      <c:pt idx="3">
                        <c:v>7.2846476051720996E-2</c:v>
                      </c:pt>
                      <c:pt idx="4">
                        <c:v>9.7128634735628008E-2</c:v>
                      </c:pt>
                      <c:pt idx="5">
                        <c:v>0.12141079341953499</c:v>
                      </c:pt>
                      <c:pt idx="6">
                        <c:v>0.14569295210344199</c:v>
                      </c:pt>
                      <c:pt idx="7">
                        <c:v>0.169975110787349</c:v>
                      </c:pt>
                      <c:pt idx="8">
                        <c:v>0.19425726947125602</c:v>
                      </c:pt>
                      <c:pt idx="9">
                        <c:v>0.21853942815516297</c:v>
                      </c:pt>
                      <c:pt idx="10">
                        <c:v>0.24282158683906999</c:v>
                      </c:pt>
                      <c:pt idx="11">
                        <c:v>0.26772286111193272</c:v>
                      </c:pt>
                      <c:pt idx="12">
                        <c:v>0.2941205859237947</c:v>
                      </c:pt>
                      <c:pt idx="13">
                        <c:v>0.32197736147970468</c:v>
                      </c:pt>
                      <c:pt idx="14">
                        <c:v>0.35131536299282345</c:v>
                      </c:pt>
                      <c:pt idx="15">
                        <c:v>0.38215627845549827</c:v>
                      </c:pt>
                      <c:pt idx="16">
                        <c:v>0.41452133618707093</c:v>
                      </c:pt>
                      <c:pt idx="17">
                        <c:v>0.44843132993621815</c:v>
                      </c:pt>
                      <c:pt idx="18">
                        <c:v>0.4839066418285643</c:v>
                      </c:pt>
                      <c:pt idx="19">
                        <c:v>0.52096726340755806</c:v>
                      </c:pt>
                      <c:pt idx="20">
                        <c:v>0.55963281498123074</c:v>
                      </c:pt>
                      <c:pt idx="21">
                        <c:v>0.59992256345809403</c:v>
                      </c:pt>
                      <c:pt idx="22">
                        <c:v>0.64185543883079954</c:v>
                      </c:pt>
                      <c:pt idx="23">
                        <c:v>0.68545004944554466</c:v>
                      </c:pt>
                      <c:pt idx="24">
                        <c:v>0.73072469617766278</c:v>
                      </c:pt>
                      <c:pt idx="25">
                        <c:v>0.77769738561902768</c:v>
                      </c:pt>
                      <c:pt idx="26">
                        <c:v>0.82638584237015511</c:v>
                      </c:pt>
                      <c:pt idx="27">
                        <c:v>0.87680752051905941</c:v>
                      </c:pt>
                      <c:pt idx="28">
                        <c:v>0.92897961437951104</c:v>
                      </c:pt>
                      <c:pt idx="29">
                        <c:v>0.98291906855326983</c:v>
                      </c:pt>
                      <c:pt idx="30">
                        <c:v>1.0386425873738412</c:v>
                      </c:pt>
                      <c:pt idx="31">
                        <c:v>1.0961666437831754</c:v>
                      </c:pt>
                      <c:pt idx="32">
                        <c:v>1.1555074876874034</c:v>
                      </c:pt>
                      <c:pt idx="33">
                        <c:v>1.2166811538330171</c:v>
                      </c:pt>
                      <c:pt idx="34">
                        <c:v>1.2797034692407707</c:v>
                      </c:pt>
                      <c:pt idx="35">
                        <c:v>1.3445900602309913</c:v>
                      </c:pt>
                      <c:pt idx="36">
                        <c:v>1.411356359070727</c:v>
                      </c:pt>
                      <c:pt idx="37">
                        <c:v>1.4800176102703757</c:v>
                      </c:pt>
                      <c:pt idx="38">
                        <c:v>1.5505888765548579</c:v>
                      </c:pt>
                      <c:pt idx="39">
                        <c:v>1.6230850445321918</c:v>
                      </c:pt>
                      <c:pt idx="40">
                        <c:v>1.697520830080284</c:v>
                      </c:pt>
                      <c:pt idx="41">
                        <c:v>1.7739107834709913</c:v>
                      </c:pt>
                      <c:pt idx="42">
                        <c:v>1.8522692942488326</c:v>
                      </c:pt>
                      <c:pt idx="43">
                        <c:v>1.9326105958803808</c:v>
                      </c:pt>
                      <c:pt idx="44">
                        <c:v>2.0149487701889299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'PA279CV - SDR - sRGB'!$B$2:$B$46</c15:sqref>
                        </c15:formulaRef>
                      </c:ext>
                    </c:extLst>
                    <c:numCache>
                      <c:formatCode>General</c:formatCode>
                      <c:ptCount val="45"/>
                      <c:pt idx="0">
                        <c:v>7.2999999999999995E-2</c:v>
                      </c:pt>
                      <c:pt idx="1">
                        <c:v>7.8E-2</c:v>
                      </c:pt>
                      <c:pt idx="2">
                        <c:v>8.5999999999999993E-2</c:v>
                      </c:pt>
                      <c:pt idx="3">
                        <c:v>9.7000000000000003E-2</c:v>
                      </c:pt>
                      <c:pt idx="4">
                        <c:v>0.111</c:v>
                      </c:pt>
                      <c:pt idx="5">
                        <c:v>0.127</c:v>
                      </c:pt>
                      <c:pt idx="6">
                        <c:v>0.14499999999999999</c:v>
                      </c:pt>
                      <c:pt idx="7">
                        <c:v>0.16300000000000001</c:v>
                      </c:pt>
                      <c:pt idx="8">
                        <c:v>0.17699999999999999</c:v>
                      </c:pt>
                      <c:pt idx="9">
                        <c:v>0.19600000000000001</c:v>
                      </c:pt>
                      <c:pt idx="10">
                        <c:v>0.218</c:v>
                      </c:pt>
                      <c:pt idx="11">
                        <c:v>0.23899999999999999</c:v>
                      </c:pt>
                      <c:pt idx="12">
                        <c:v>0.26100000000000001</c:v>
                      </c:pt>
                      <c:pt idx="13">
                        <c:v>0.28399999999999997</c:v>
                      </c:pt>
                      <c:pt idx="14">
                        <c:v>0.309</c:v>
                      </c:pt>
                      <c:pt idx="15">
                        <c:v>0.33</c:v>
                      </c:pt>
                      <c:pt idx="16">
                        <c:v>0.35199999999999998</c:v>
                      </c:pt>
                      <c:pt idx="17">
                        <c:v>0.38100000000000001</c:v>
                      </c:pt>
                      <c:pt idx="18">
                        <c:v>0.40799999999999997</c:v>
                      </c:pt>
                      <c:pt idx="19">
                        <c:v>0.435</c:v>
                      </c:pt>
                      <c:pt idx="20">
                        <c:v>0.47099999999999997</c:v>
                      </c:pt>
                      <c:pt idx="21">
                        <c:v>0.505</c:v>
                      </c:pt>
                      <c:pt idx="22">
                        <c:v>0.53400000000000003</c:v>
                      </c:pt>
                      <c:pt idx="23">
                        <c:v>0.56499999999999995</c:v>
                      </c:pt>
                      <c:pt idx="24">
                        <c:v>0.60499999999999998</c:v>
                      </c:pt>
                      <c:pt idx="25">
                        <c:v>0.64400000000000002</c:v>
                      </c:pt>
                      <c:pt idx="26">
                        <c:v>0.68300000000000005</c:v>
                      </c:pt>
                      <c:pt idx="27">
                        <c:v>0.73499999999999999</c:v>
                      </c:pt>
                      <c:pt idx="28">
                        <c:v>0.78400000000000003</c:v>
                      </c:pt>
                      <c:pt idx="29">
                        <c:v>0.82699999999999996</c:v>
                      </c:pt>
                      <c:pt idx="30">
                        <c:v>0.88200000000000001</c:v>
                      </c:pt>
                      <c:pt idx="31">
                        <c:v>0.93400000000000005</c:v>
                      </c:pt>
                      <c:pt idx="32">
                        <c:v>0.995</c:v>
                      </c:pt>
                      <c:pt idx="33">
                        <c:v>1.052</c:v>
                      </c:pt>
                      <c:pt idx="34">
                        <c:v>1.1200000000000001</c:v>
                      </c:pt>
                      <c:pt idx="35">
                        <c:v>1.1970000000000001</c:v>
                      </c:pt>
                      <c:pt idx="36">
                        <c:v>1.248</c:v>
                      </c:pt>
                      <c:pt idx="37">
                        <c:v>1.3240000000000001</c:v>
                      </c:pt>
                      <c:pt idx="38">
                        <c:v>1.3939999999999999</c:v>
                      </c:pt>
                      <c:pt idx="39">
                        <c:v>1.4670000000000001</c:v>
                      </c:pt>
                      <c:pt idx="40">
                        <c:v>1.5349999999999999</c:v>
                      </c:pt>
                      <c:pt idx="41">
                        <c:v>1.6279999999999999</c:v>
                      </c:pt>
                      <c:pt idx="42">
                        <c:v>1.7090000000000001</c:v>
                      </c:pt>
                      <c:pt idx="43">
                        <c:v>1.784</c:v>
                      </c:pt>
                      <c:pt idx="44">
                        <c:v>1.88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F297-4FB4-9D14-56D19C0C0E9A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Calculated No Backlight or Glare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'PA279CV - SDR - sRGB'!$F$2:$F$46</c15:sqref>
                        </c15:formulaRef>
                      </c:ext>
                    </c:extLst>
                    <c:numCache>
                      <c:formatCode>0.000</c:formatCode>
                      <c:ptCount val="45"/>
                      <c:pt idx="0">
                        <c:v>0</c:v>
                      </c:pt>
                      <c:pt idx="1">
                        <c:v>2.4282158683907002E-2</c:v>
                      </c:pt>
                      <c:pt idx="2">
                        <c:v>4.8564317367814004E-2</c:v>
                      </c:pt>
                      <c:pt idx="3">
                        <c:v>7.2846476051720996E-2</c:v>
                      </c:pt>
                      <c:pt idx="4">
                        <c:v>9.7128634735628008E-2</c:v>
                      </c:pt>
                      <c:pt idx="5">
                        <c:v>0.12141079341953499</c:v>
                      </c:pt>
                      <c:pt idx="6">
                        <c:v>0.14569295210344199</c:v>
                      </c:pt>
                      <c:pt idx="7">
                        <c:v>0.169975110787349</c:v>
                      </c:pt>
                      <c:pt idx="8">
                        <c:v>0.19425726947125602</c:v>
                      </c:pt>
                      <c:pt idx="9">
                        <c:v>0.21853942815516297</c:v>
                      </c:pt>
                      <c:pt idx="10">
                        <c:v>0.24282158683906999</c:v>
                      </c:pt>
                      <c:pt idx="11">
                        <c:v>0.26772286111193272</c:v>
                      </c:pt>
                      <c:pt idx="12">
                        <c:v>0.2941205859237947</c:v>
                      </c:pt>
                      <c:pt idx="13">
                        <c:v>0.32197736147970468</c:v>
                      </c:pt>
                      <c:pt idx="14">
                        <c:v>0.35131536299282345</c:v>
                      </c:pt>
                      <c:pt idx="15">
                        <c:v>0.38215627845549827</c:v>
                      </c:pt>
                      <c:pt idx="16">
                        <c:v>0.41452133618707093</c:v>
                      </c:pt>
                      <c:pt idx="17">
                        <c:v>0.44843132993621815</c:v>
                      </c:pt>
                      <c:pt idx="18">
                        <c:v>0.4839066418285643</c:v>
                      </c:pt>
                      <c:pt idx="19">
                        <c:v>0.52096726340755806</c:v>
                      </c:pt>
                      <c:pt idx="20">
                        <c:v>0.55963281498123074</c:v>
                      </c:pt>
                      <c:pt idx="21">
                        <c:v>0.59992256345809403</c:v>
                      </c:pt>
                      <c:pt idx="22">
                        <c:v>0.64185543883079954</c:v>
                      </c:pt>
                      <c:pt idx="23">
                        <c:v>0.68545004944554466</c:v>
                      </c:pt>
                      <c:pt idx="24">
                        <c:v>0.73072469617766278</c:v>
                      </c:pt>
                      <c:pt idx="25">
                        <c:v>0.77769738561902768</c:v>
                      </c:pt>
                      <c:pt idx="26">
                        <c:v>0.82638584237015511</c:v>
                      </c:pt>
                      <c:pt idx="27">
                        <c:v>0.87680752051905941</c:v>
                      </c:pt>
                      <c:pt idx="28">
                        <c:v>0.92897961437951104</c:v>
                      </c:pt>
                      <c:pt idx="29">
                        <c:v>0.98291906855326983</c:v>
                      </c:pt>
                      <c:pt idx="30">
                        <c:v>1.0386425873738412</c:v>
                      </c:pt>
                      <c:pt idx="31">
                        <c:v>1.0961666437831754</c:v>
                      </c:pt>
                      <c:pt idx="32">
                        <c:v>1.1555074876874034</c:v>
                      </c:pt>
                      <c:pt idx="33">
                        <c:v>1.2166811538330171</c:v>
                      </c:pt>
                      <c:pt idx="34">
                        <c:v>1.2797034692407707</c:v>
                      </c:pt>
                      <c:pt idx="35">
                        <c:v>1.3445900602309913</c:v>
                      </c:pt>
                      <c:pt idx="36">
                        <c:v>1.411356359070727</c:v>
                      </c:pt>
                      <c:pt idx="37">
                        <c:v>1.4800176102703757</c:v>
                      </c:pt>
                      <c:pt idx="38">
                        <c:v>1.5505888765548579</c:v>
                      </c:pt>
                      <c:pt idx="39">
                        <c:v>1.6230850445321918</c:v>
                      </c:pt>
                      <c:pt idx="40">
                        <c:v>1.697520830080284</c:v>
                      </c:pt>
                      <c:pt idx="41">
                        <c:v>1.7739107834709913</c:v>
                      </c:pt>
                      <c:pt idx="42">
                        <c:v>1.8522692942488326</c:v>
                      </c:pt>
                      <c:pt idx="43">
                        <c:v>1.9326105958803808</c:v>
                      </c:pt>
                      <c:pt idx="44">
                        <c:v>2.0149487701889299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'PA279CV - SDR - sRGB'!$E$2:$E$46</c15:sqref>
                        </c15:formulaRef>
                      </c:ext>
                    </c:extLst>
                    <c:numCache>
                      <c:formatCode>General</c:formatCode>
                      <c:ptCount val="45"/>
                      <c:pt idx="0">
                        <c:v>0</c:v>
                      </c:pt>
                      <c:pt idx="1">
                        <c:v>5.0000000000000044E-3</c:v>
                      </c:pt>
                      <c:pt idx="2">
                        <c:v>1.2999999999999998E-2</c:v>
                      </c:pt>
                      <c:pt idx="3">
                        <c:v>2.4000000000000007E-2</c:v>
                      </c:pt>
                      <c:pt idx="4">
                        <c:v>3.8000000000000006E-2</c:v>
                      </c:pt>
                      <c:pt idx="5">
                        <c:v>5.4000000000000006E-2</c:v>
                      </c:pt>
                      <c:pt idx="6">
                        <c:v>7.1999999999999995E-2</c:v>
                      </c:pt>
                      <c:pt idx="7">
                        <c:v>9.0000000000000011E-2</c:v>
                      </c:pt>
                      <c:pt idx="8">
                        <c:v>0.104</c:v>
                      </c:pt>
                      <c:pt idx="9">
                        <c:v>0.12300000000000001</c:v>
                      </c:pt>
                      <c:pt idx="10">
                        <c:v>0.14500000000000002</c:v>
                      </c:pt>
                      <c:pt idx="11">
                        <c:v>0.16599999999999998</c:v>
                      </c:pt>
                      <c:pt idx="12">
                        <c:v>0.188</c:v>
                      </c:pt>
                      <c:pt idx="13">
                        <c:v>0.21099999999999997</c:v>
                      </c:pt>
                      <c:pt idx="14">
                        <c:v>0.23599999999999999</c:v>
                      </c:pt>
                      <c:pt idx="15">
                        <c:v>0.25700000000000001</c:v>
                      </c:pt>
                      <c:pt idx="16">
                        <c:v>0.27899999999999997</c:v>
                      </c:pt>
                      <c:pt idx="17">
                        <c:v>0.308</c:v>
                      </c:pt>
                      <c:pt idx="18">
                        <c:v>0.33499999999999996</c:v>
                      </c:pt>
                      <c:pt idx="19">
                        <c:v>0.36199999999999999</c:v>
                      </c:pt>
                      <c:pt idx="20">
                        <c:v>0.39799999999999996</c:v>
                      </c:pt>
                      <c:pt idx="21">
                        <c:v>0.432</c:v>
                      </c:pt>
                      <c:pt idx="22">
                        <c:v>0.46100000000000002</c:v>
                      </c:pt>
                      <c:pt idx="23">
                        <c:v>0.49199999999999994</c:v>
                      </c:pt>
                      <c:pt idx="24">
                        <c:v>0.53200000000000003</c:v>
                      </c:pt>
                      <c:pt idx="25">
                        <c:v>0.57100000000000006</c:v>
                      </c:pt>
                      <c:pt idx="26">
                        <c:v>0.6100000000000001</c:v>
                      </c:pt>
                      <c:pt idx="27">
                        <c:v>0.66200000000000003</c:v>
                      </c:pt>
                      <c:pt idx="28">
                        <c:v>0.71100000000000008</c:v>
                      </c:pt>
                      <c:pt idx="29">
                        <c:v>0.754</c:v>
                      </c:pt>
                      <c:pt idx="30">
                        <c:v>0.80900000000000005</c:v>
                      </c:pt>
                      <c:pt idx="31">
                        <c:v>0.8610000000000001</c:v>
                      </c:pt>
                      <c:pt idx="32">
                        <c:v>0.92200000000000004</c:v>
                      </c:pt>
                      <c:pt idx="33">
                        <c:v>0.97900000000000009</c:v>
                      </c:pt>
                      <c:pt idx="34">
                        <c:v>1.0470000000000002</c:v>
                      </c:pt>
                      <c:pt idx="35">
                        <c:v>1.1240000000000001</c:v>
                      </c:pt>
                      <c:pt idx="36">
                        <c:v>1.175</c:v>
                      </c:pt>
                      <c:pt idx="37">
                        <c:v>1.2510000000000001</c:v>
                      </c:pt>
                      <c:pt idx="38">
                        <c:v>1.321</c:v>
                      </c:pt>
                      <c:pt idx="39">
                        <c:v>1.3940000000000001</c:v>
                      </c:pt>
                      <c:pt idx="40">
                        <c:v>1.462</c:v>
                      </c:pt>
                      <c:pt idx="41">
                        <c:v>1.5549999999999999</c:v>
                      </c:pt>
                      <c:pt idx="42">
                        <c:v>1.6360000000000001</c:v>
                      </c:pt>
                      <c:pt idx="43">
                        <c:v>1.7110000000000001</c:v>
                      </c:pt>
                      <c:pt idx="44">
                        <c:v>1.8069999999999999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A58F-4AFC-A591-88EF9C45CE80}"/>
                  </c:ext>
                </c:extLst>
              </c15:ser>
            </c15:filteredScatterSeries>
          </c:ext>
        </c:extLst>
      </c:scatterChart>
      <c:valAx>
        <c:axId val="55201328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Relative Luminance x 80.0 nits before sRGB encoding</a:t>
                </a:r>
                <a:r>
                  <a:rPr lang="en-CA" baseline="0"/>
                  <a:t>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0784"/>
        <c:crosses val="autoZero"/>
        <c:crossBetween val="midCat"/>
        <c:majorUnit val="0.1"/>
      </c:valAx>
      <c:valAx>
        <c:axId val="55200784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1328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>
                <a:effectLst/>
              </a:rPr>
              <a:t>Asus PA279CV - SDR Mode (sRGB) - </a:t>
            </a:r>
            <a:r>
              <a:rPr lang="en-CA" baseline="0"/>
              <a:t>Log Base 2 Scale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'PA279CV - SDR - sRGB'!$F$3:$F$63</c:f>
              <c:numCache>
                <c:formatCode>0.000</c:formatCode>
                <c:ptCount val="61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2.5516826458409216</c:v>
                </c:pt>
                <c:pt idx="47">
                  <c:v>3.0563497276277203</c:v>
                </c:pt>
                <c:pt idx="48">
                  <c:v>3.6148963508540435</c:v>
                </c:pt>
                <c:pt idx="49">
                  <c:v>4.228851761854421</c:v>
                </c:pt>
                <c:pt idx="50">
                  <c:v>4.8996843385294078</c:v>
                </c:pt>
                <c:pt idx="51">
                  <c:v>6.4175856251574634</c:v>
                </c:pt>
                <c:pt idx="52">
                  <c:v>10.195014434851794</c:v>
                </c:pt>
                <c:pt idx="53">
                  <c:v>15.025661784054227</c:v>
                </c:pt>
                <c:pt idx="54">
                  <c:v>20.9800526023757</c:v>
                </c:pt>
                <c:pt idx="55">
                  <c:v>28.122607960035147</c:v>
                </c:pt>
                <c:pt idx="56">
                  <c:v>36.512881854432372</c:v>
                </c:pt>
                <c:pt idx="57">
                  <c:v>46.206435234372051</c:v>
                </c:pt>
                <c:pt idx="58">
                  <c:v>57.255480040518457</c:v>
                </c:pt>
                <c:pt idx="59">
                  <c:v>69.709369535903775</c:v>
                </c:pt>
                <c:pt idx="60">
                  <c:v>80</c:v>
                </c:pt>
              </c:numCache>
            </c:numRef>
          </c:xVal>
          <c:yVal>
            <c:numRef>
              <c:f>'PA279CV - SDR - sRGB'!$F$3:$F$63</c:f>
              <c:numCache>
                <c:formatCode>0.000</c:formatCode>
                <c:ptCount val="61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2.5516826458409216</c:v>
                </c:pt>
                <c:pt idx="47">
                  <c:v>3.0563497276277203</c:v>
                </c:pt>
                <c:pt idx="48">
                  <c:v>3.6148963508540435</c:v>
                </c:pt>
                <c:pt idx="49">
                  <c:v>4.228851761854421</c:v>
                </c:pt>
                <c:pt idx="50">
                  <c:v>4.8996843385294078</c:v>
                </c:pt>
                <c:pt idx="51">
                  <c:v>6.4175856251574634</c:v>
                </c:pt>
                <c:pt idx="52">
                  <c:v>10.195014434851794</c:v>
                </c:pt>
                <c:pt idx="53">
                  <c:v>15.025661784054227</c:v>
                </c:pt>
                <c:pt idx="54">
                  <c:v>20.9800526023757</c:v>
                </c:pt>
                <c:pt idx="55">
                  <c:v>28.122607960035147</c:v>
                </c:pt>
                <c:pt idx="56">
                  <c:v>36.512881854432372</c:v>
                </c:pt>
                <c:pt idx="57">
                  <c:v>46.206435234372051</c:v>
                </c:pt>
                <c:pt idx="58">
                  <c:v>57.255480040518457</c:v>
                </c:pt>
                <c:pt idx="59">
                  <c:v>69.709369535903775</c:v>
                </c:pt>
                <c:pt idx="60">
                  <c:v>80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B11-458F-9850-1F756A2280EB}"/>
            </c:ext>
          </c:extLst>
        </c:ser>
        <c:ser>
          <c:idx val="1"/>
          <c:order val="2"/>
          <c:tx>
            <c:v>Measured Luminance with Glare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'PA279CV - SDR - sRGB'!$F$3:$F$63</c:f>
              <c:numCache>
                <c:formatCode>0.000</c:formatCode>
                <c:ptCount val="61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2.5516826458409216</c:v>
                </c:pt>
                <c:pt idx="47">
                  <c:v>3.0563497276277203</c:v>
                </c:pt>
                <c:pt idx="48">
                  <c:v>3.6148963508540435</c:v>
                </c:pt>
                <c:pt idx="49">
                  <c:v>4.228851761854421</c:v>
                </c:pt>
                <c:pt idx="50">
                  <c:v>4.8996843385294078</c:v>
                </c:pt>
                <c:pt idx="51">
                  <c:v>6.4175856251574634</c:v>
                </c:pt>
                <c:pt idx="52">
                  <c:v>10.195014434851794</c:v>
                </c:pt>
                <c:pt idx="53">
                  <c:v>15.025661784054227</c:v>
                </c:pt>
                <c:pt idx="54">
                  <c:v>20.9800526023757</c:v>
                </c:pt>
                <c:pt idx="55">
                  <c:v>28.122607960035147</c:v>
                </c:pt>
                <c:pt idx="56">
                  <c:v>36.512881854432372</c:v>
                </c:pt>
                <c:pt idx="57">
                  <c:v>46.206435234372051</c:v>
                </c:pt>
                <c:pt idx="58">
                  <c:v>57.255480040518457</c:v>
                </c:pt>
                <c:pt idx="59">
                  <c:v>69.709369535903775</c:v>
                </c:pt>
                <c:pt idx="60">
                  <c:v>80</c:v>
                </c:pt>
              </c:numCache>
            </c:numRef>
          </c:xVal>
          <c:yVal>
            <c:numRef>
              <c:f>'PA279CV - SDR - sRGB'!$C$3:$C$63</c:f>
              <c:numCache>
                <c:formatCode>General</c:formatCode>
                <c:ptCount val="61"/>
                <c:pt idx="0">
                  <c:v>0.221</c:v>
                </c:pt>
                <c:pt idx="1">
                  <c:v>0.22900000000000001</c:v>
                </c:pt>
                <c:pt idx="2">
                  <c:v>0.24099999999999999</c:v>
                </c:pt>
                <c:pt idx="3">
                  <c:v>0.255</c:v>
                </c:pt>
                <c:pt idx="4">
                  <c:v>0.27100000000000002</c:v>
                </c:pt>
                <c:pt idx="5">
                  <c:v>0.28899999999999998</c:v>
                </c:pt>
                <c:pt idx="6">
                  <c:v>0.307</c:v>
                </c:pt>
                <c:pt idx="7">
                  <c:v>0.32</c:v>
                </c:pt>
                <c:pt idx="8">
                  <c:v>0.34</c:v>
                </c:pt>
                <c:pt idx="9">
                  <c:v>0.36099999999999999</c:v>
                </c:pt>
                <c:pt idx="10">
                  <c:v>0.38200000000000001</c:v>
                </c:pt>
                <c:pt idx="11">
                  <c:v>0.40400000000000003</c:v>
                </c:pt>
                <c:pt idx="12">
                  <c:v>0.42699999999999999</c:v>
                </c:pt>
                <c:pt idx="13">
                  <c:v>0.45300000000000001</c:v>
                </c:pt>
                <c:pt idx="14">
                  <c:v>0.47399999999999998</c:v>
                </c:pt>
                <c:pt idx="15">
                  <c:v>0.496</c:v>
                </c:pt>
                <c:pt idx="16">
                  <c:v>0.52400000000000002</c:v>
                </c:pt>
                <c:pt idx="17">
                  <c:v>0.55200000000000005</c:v>
                </c:pt>
                <c:pt idx="18">
                  <c:v>0.57899999999999996</c:v>
                </c:pt>
                <c:pt idx="19">
                  <c:v>0.61599999999999999</c:v>
                </c:pt>
                <c:pt idx="20">
                  <c:v>0.65</c:v>
                </c:pt>
                <c:pt idx="21">
                  <c:v>0.67800000000000005</c:v>
                </c:pt>
                <c:pt idx="22">
                  <c:v>0.71099999999999997</c:v>
                </c:pt>
                <c:pt idx="23">
                  <c:v>0.751</c:v>
                </c:pt>
                <c:pt idx="24">
                  <c:v>0.78900000000000003</c:v>
                </c:pt>
                <c:pt idx="25">
                  <c:v>0.82899999999999996</c:v>
                </c:pt>
                <c:pt idx="26">
                  <c:v>0.88100000000000001</c:v>
                </c:pt>
                <c:pt idx="27">
                  <c:v>0.93</c:v>
                </c:pt>
                <c:pt idx="28">
                  <c:v>0.97299999999999998</c:v>
                </c:pt>
                <c:pt idx="29">
                  <c:v>1.028</c:v>
                </c:pt>
                <c:pt idx="30">
                  <c:v>1.0820000000000001</c:v>
                </c:pt>
                <c:pt idx="31">
                  <c:v>1.1419999999999999</c:v>
                </c:pt>
                <c:pt idx="32">
                  <c:v>1.198</c:v>
                </c:pt>
                <c:pt idx="33">
                  <c:v>1.266</c:v>
                </c:pt>
                <c:pt idx="34">
                  <c:v>1.3420000000000001</c:v>
                </c:pt>
                <c:pt idx="35">
                  <c:v>1.395</c:v>
                </c:pt>
                <c:pt idx="36">
                  <c:v>1.47</c:v>
                </c:pt>
                <c:pt idx="37">
                  <c:v>1.5409999999999999</c:v>
                </c:pt>
                <c:pt idx="38">
                  <c:v>1.615</c:v>
                </c:pt>
                <c:pt idx="39">
                  <c:v>1.6830000000000001</c:v>
                </c:pt>
                <c:pt idx="40">
                  <c:v>1.7749999999999999</c:v>
                </c:pt>
                <c:pt idx="41">
                  <c:v>1.857</c:v>
                </c:pt>
                <c:pt idx="42">
                  <c:v>1.9319999999999999</c:v>
                </c:pt>
                <c:pt idx="43">
                  <c:v>2.0299999999999998</c:v>
                </c:pt>
                <c:pt idx="44">
                  <c:v>2.1230000000000002</c:v>
                </c:pt>
                <c:pt idx="45">
                  <c:v>2.1970000000000001</c:v>
                </c:pt>
                <c:pt idx="46">
                  <c:v>2.569</c:v>
                </c:pt>
                <c:pt idx="47">
                  <c:v>3.1040000000000001</c:v>
                </c:pt>
                <c:pt idx="48">
                  <c:v>3.7130000000000001</c:v>
                </c:pt>
                <c:pt idx="49">
                  <c:v>4.3659999999999997</c:v>
                </c:pt>
                <c:pt idx="50">
                  <c:v>5.09</c:v>
                </c:pt>
                <c:pt idx="51">
                  <c:v>6.7519999999999998</c:v>
                </c:pt>
                <c:pt idx="52">
                  <c:v>10.82</c:v>
                </c:pt>
                <c:pt idx="53">
                  <c:v>16.14</c:v>
                </c:pt>
                <c:pt idx="54">
                  <c:v>22.49</c:v>
                </c:pt>
                <c:pt idx="55">
                  <c:v>30.25</c:v>
                </c:pt>
                <c:pt idx="56">
                  <c:v>39.340000000000003</c:v>
                </c:pt>
                <c:pt idx="57">
                  <c:v>49.67</c:v>
                </c:pt>
                <c:pt idx="58">
                  <c:v>61.5</c:v>
                </c:pt>
                <c:pt idx="59">
                  <c:v>75.010000000000005</c:v>
                </c:pt>
                <c:pt idx="60">
                  <c:v>86.75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B11-458F-9850-1F756A228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10576"/>
        <c:axId val="55209488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1"/>
                <c:tx>
                  <c:v>Measured Luminance without Glare</c:v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3"/>
                  <c:spPr>
                    <a:solidFill>
                      <a:schemeClr val="accent1"/>
                    </a:solidFill>
                    <a:ln w="9525">
                      <a:noFill/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'PA279CV - SDR - sRGB'!$F$3:$F$63</c15:sqref>
                        </c15:formulaRef>
                      </c:ext>
                    </c:extLst>
                    <c:numCache>
                      <c:formatCode>0.000</c:formatCode>
                      <c:ptCount val="61"/>
                      <c:pt idx="0">
                        <c:v>2.4282158683907002E-2</c:v>
                      </c:pt>
                      <c:pt idx="1">
                        <c:v>4.8564317367814004E-2</c:v>
                      </c:pt>
                      <c:pt idx="2">
                        <c:v>7.2846476051720996E-2</c:v>
                      </c:pt>
                      <c:pt idx="3">
                        <c:v>9.7128634735628008E-2</c:v>
                      </c:pt>
                      <c:pt idx="4">
                        <c:v>0.12141079341953499</c:v>
                      </c:pt>
                      <c:pt idx="5">
                        <c:v>0.14569295210344199</c:v>
                      </c:pt>
                      <c:pt idx="6">
                        <c:v>0.169975110787349</c:v>
                      </c:pt>
                      <c:pt idx="7">
                        <c:v>0.19425726947125602</c:v>
                      </c:pt>
                      <c:pt idx="8">
                        <c:v>0.21853942815516297</c:v>
                      </c:pt>
                      <c:pt idx="9">
                        <c:v>0.24282158683906999</c:v>
                      </c:pt>
                      <c:pt idx="10">
                        <c:v>0.26772286111193272</c:v>
                      </c:pt>
                      <c:pt idx="11">
                        <c:v>0.2941205859237947</c:v>
                      </c:pt>
                      <c:pt idx="12">
                        <c:v>0.32197736147970468</c:v>
                      </c:pt>
                      <c:pt idx="13">
                        <c:v>0.35131536299282345</c:v>
                      </c:pt>
                      <c:pt idx="14">
                        <c:v>0.38215627845549827</c:v>
                      </c:pt>
                      <c:pt idx="15">
                        <c:v>0.41452133618707093</c:v>
                      </c:pt>
                      <c:pt idx="16">
                        <c:v>0.44843132993621815</c:v>
                      </c:pt>
                      <c:pt idx="17">
                        <c:v>0.4839066418285643</c:v>
                      </c:pt>
                      <c:pt idx="18">
                        <c:v>0.52096726340755806</c:v>
                      </c:pt>
                      <c:pt idx="19">
                        <c:v>0.55963281498123074</c:v>
                      </c:pt>
                      <c:pt idx="20">
                        <c:v>0.59992256345809403</c:v>
                      </c:pt>
                      <c:pt idx="21">
                        <c:v>0.64185543883079954</c:v>
                      </c:pt>
                      <c:pt idx="22">
                        <c:v>0.68545004944554466</c:v>
                      </c:pt>
                      <c:pt idx="23">
                        <c:v>0.73072469617766278</c:v>
                      </c:pt>
                      <c:pt idx="24">
                        <c:v>0.77769738561902768</c:v>
                      </c:pt>
                      <c:pt idx="25">
                        <c:v>0.82638584237015511</c:v>
                      </c:pt>
                      <c:pt idx="26">
                        <c:v>0.87680752051905941</c:v>
                      </c:pt>
                      <c:pt idx="27">
                        <c:v>0.92897961437951104</c:v>
                      </c:pt>
                      <c:pt idx="28">
                        <c:v>0.98291906855326983</c:v>
                      </c:pt>
                      <c:pt idx="29">
                        <c:v>1.0386425873738412</c:v>
                      </c:pt>
                      <c:pt idx="30">
                        <c:v>1.0961666437831754</c:v>
                      </c:pt>
                      <c:pt idx="31">
                        <c:v>1.1555074876874034</c:v>
                      </c:pt>
                      <c:pt idx="32">
                        <c:v>1.2166811538330171</c:v>
                      </c:pt>
                      <c:pt idx="33">
                        <c:v>1.2797034692407707</c:v>
                      </c:pt>
                      <c:pt idx="34">
                        <c:v>1.3445900602309913</c:v>
                      </c:pt>
                      <c:pt idx="35">
                        <c:v>1.411356359070727</c:v>
                      </c:pt>
                      <c:pt idx="36">
                        <c:v>1.4800176102703757</c:v>
                      </c:pt>
                      <c:pt idx="37">
                        <c:v>1.5505888765548579</c:v>
                      </c:pt>
                      <c:pt idx="38">
                        <c:v>1.6230850445321918</c:v>
                      </c:pt>
                      <c:pt idx="39">
                        <c:v>1.697520830080284</c:v>
                      </c:pt>
                      <c:pt idx="40">
                        <c:v>1.7739107834709913</c:v>
                      </c:pt>
                      <c:pt idx="41">
                        <c:v>1.8522692942488326</c:v>
                      </c:pt>
                      <c:pt idx="42">
                        <c:v>1.9326105958803808</c:v>
                      </c:pt>
                      <c:pt idx="43">
                        <c:v>2.0149487701889299</c:v>
                      </c:pt>
                      <c:pt idx="44">
                        <c:v>2.0992977515879918</c:v>
                      </c:pt>
                      <c:pt idx="45">
                        <c:v>2.1856713311259921</c:v>
                      </c:pt>
                      <c:pt idx="46">
                        <c:v>2.5516826458409216</c:v>
                      </c:pt>
                      <c:pt idx="47">
                        <c:v>3.0563497276277203</c:v>
                      </c:pt>
                      <c:pt idx="48">
                        <c:v>3.6148963508540435</c:v>
                      </c:pt>
                      <c:pt idx="49">
                        <c:v>4.228851761854421</c:v>
                      </c:pt>
                      <c:pt idx="50">
                        <c:v>4.8996843385294078</c:v>
                      </c:pt>
                      <c:pt idx="51">
                        <c:v>6.4175856251574634</c:v>
                      </c:pt>
                      <c:pt idx="52">
                        <c:v>10.195014434851794</c:v>
                      </c:pt>
                      <c:pt idx="53">
                        <c:v>15.025661784054227</c:v>
                      </c:pt>
                      <c:pt idx="54">
                        <c:v>20.9800526023757</c:v>
                      </c:pt>
                      <c:pt idx="55">
                        <c:v>28.122607960035147</c:v>
                      </c:pt>
                      <c:pt idx="56">
                        <c:v>36.512881854432372</c:v>
                      </c:pt>
                      <c:pt idx="57">
                        <c:v>46.206435234372051</c:v>
                      </c:pt>
                      <c:pt idx="58">
                        <c:v>57.255480040518457</c:v>
                      </c:pt>
                      <c:pt idx="59">
                        <c:v>69.709369535903775</c:v>
                      </c:pt>
                      <c:pt idx="60">
                        <c:v>80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'PA279CV - SDR - sRGB'!$B$3:$B$63</c15:sqref>
                        </c15:formulaRef>
                      </c:ext>
                    </c:extLst>
                    <c:numCache>
                      <c:formatCode>General</c:formatCode>
                      <c:ptCount val="61"/>
                      <c:pt idx="0">
                        <c:v>7.8E-2</c:v>
                      </c:pt>
                      <c:pt idx="1">
                        <c:v>8.5999999999999993E-2</c:v>
                      </c:pt>
                      <c:pt idx="2">
                        <c:v>9.7000000000000003E-2</c:v>
                      </c:pt>
                      <c:pt idx="3">
                        <c:v>0.111</c:v>
                      </c:pt>
                      <c:pt idx="4">
                        <c:v>0.127</c:v>
                      </c:pt>
                      <c:pt idx="5">
                        <c:v>0.14499999999999999</c:v>
                      </c:pt>
                      <c:pt idx="6">
                        <c:v>0.16300000000000001</c:v>
                      </c:pt>
                      <c:pt idx="7">
                        <c:v>0.17699999999999999</c:v>
                      </c:pt>
                      <c:pt idx="8">
                        <c:v>0.19600000000000001</c:v>
                      </c:pt>
                      <c:pt idx="9">
                        <c:v>0.218</c:v>
                      </c:pt>
                      <c:pt idx="10">
                        <c:v>0.23899999999999999</c:v>
                      </c:pt>
                      <c:pt idx="11">
                        <c:v>0.26100000000000001</c:v>
                      </c:pt>
                      <c:pt idx="12">
                        <c:v>0.28399999999999997</c:v>
                      </c:pt>
                      <c:pt idx="13">
                        <c:v>0.309</c:v>
                      </c:pt>
                      <c:pt idx="14">
                        <c:v>0.33</c:v>
                      </c:pt>
                      <c:pt idx="15">
                        <c:v>0.35199999999999998</c:v>
                      </c:pt>
                      <c:pt idx="16">
                        <c:v>0.38100000000000001</c:v>
                      </c:pt>
                      <c:pt idx="17">
                        <c:v>0.40799999999999997</c:v>
                      </c:pt>
                      <c:pt idx="18">
                        <c:v>0.435</c:v>
                      </c:pt>
                      <c:pt idx="19">
                        <c:v>0.47099999999999997</c:v>
                      </c:pt>
                      <c:pt idx="20">
                        <c:v>0.505</c:v>
                      </c:pt>
                      <c:pt idx="21">
                        <c:v>0.53400000000000003</c:v>
                      </c:pt>
                      <c:pt idx="22">
                        <c:v>0.56499999999999995</c:v>
                      </c:pt>
                      <c:pt idx="23">
                        <c:v>0.60499999999999998</c:v>
                      </c:pt>
                      <c:pt idx="24">
                        <c:v>0.64400000000000002</c:v>
                      </c:pt>
                      <c:pt idx="25">
                        <c:v>0.68300000000000005</c:v>
                      </c:pt>
                      <c:pt idx="26">
                        <c:v>0.73499999999999999</c:v>
                      </c:pt>
                      <c:pt idx="27">
                        <c:v>0.78400000000000003</c:v>
                      </c:pt>
                      <c:pt idx="28">
                        <c:v>0.82699999999999996</c:v>
                      </c:pt>
                      <c:pt idx="29">
                        <c:v>0.88200000000000001</c:v>
                      </c:pt>
                      <c:pt idx="30">
                        <c:v>0.93400000000000005</c:v>
                      </c:pt>
                      <c:pt idx="31">
                        <c:v>0.995</c:v>
                      </c:pt>
                      <c:pt idx="32">
                        <c:v>1.052</c:v>
                      </c:pt>
                      <c:pt idx="33">
                        <c:v>1.1200000000000001</c:v>
                      </c:pt>
                      <c:pt idx="34">
                        <c:v>1.1970000000000001</c:v>
                      </c:pt>
                      <c:pt idx="35">
                        <c:v>1.248</c:v>
                      </c:pt>
                      <c:pt idx="36">
                        <c:v>1.3240000000000001</c:v>
                      </c:pt>
                      <c:pt idx="37">
                        <c:v>1.3939999999999999</c:v>
                      </c:pt>
                      <c:pt idx="38">
                        <c:v>1.4670000000000001</c:v>
                      </c:pt>
                      <c:pt idx="39">
                        <c:v>1.5349999999999999</c:v>
                      </c:pt>
                      <c:pt idx="40">
                        <c:v>1.6279999999999999</c:v>
                      </c:pt>
                      <c:pt idx="41">
                        <c:v>1.7090000000000001</c:v>
                      </c:pt>
                      <c:pt idx="42">
                        <c:v>1.784</c:v>
                      </c:pt>
                      <c:pt idx="43">
                        <c:v>1.88</c:v>
                      </c:pt>
                      <c:pt idx="44">
                        <c:v>1.9730000000000001</c:v>
                      </c:pt>
                      <c:pt idx="45">
                        <c:v>2.0470000000000002</c:v>
                      </c:pt>
                      <c:pt idx="46">
                        <c:v>2.4159999999999999</c:v>
                      </c:pt>
                      <c:pt idx="47">
                        <c:v>2.952</c:v>
                      </c:pt>
                      <c:pt idx="48">
                        <c:v>3.5579999999999998</c:v>
                      </c:pt>
                      <c:pt idx="49">
                        <c:v>4.2069999999999999</c:v>
                      </c:pt>
                      <c:pt idx="50">
                        <c:v>4.9269999999999996</c:v>
                      </c:pt>
                      <c:pt idx="51">
                        <c:v>6.58</c:v>
                      </c:pt>
                      <c:pt idx="52">
                        <c:v>10.64</c:v>
                      </c:pt>
                      <c:pt idx="53">
                        <c:v>15.94</c:v>
                      </c:pt>
                      <c:pt idx="54">
                        <c:v>22.26</c:v>
                      </c:pt>
                      <c:pt idx="55">
                        <c:v>30</c:v>
                      </c:pt>
                      <c:pt idx="56">
                        <c:v>39.04</c:v>
                      </c:pt>
                      <c:pt idx="57">
                        <c:v>49.36</c:v>
                      </c:pt>
                      <c:pt idx="58">
                        <c:v>61.18</c:v>
                      </c:pt>
                      <c:pt idx="59">
                        <c:v>74.7</c:v>
                      </c:pt>
                      <c:pt idx="60">
                        <c:v>86.5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6E43-41DA-9E3A-DD4BE6D417A2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Calculated No Backlight or Glare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'PA279CV - SDR - sRGB'!$F$3:$F$63</c15:sqref>
                        </c15:formulaRef>
                      </c:ext>
                    </c:extLst>
                    <c:numCache>
                      <c:formatCode>0.000</c:formatCode>
                      <c:ptCount val="61"/>
                      <c:pt idx="0">
                        <c:v>2.4282158683907002E-2</c:v>
                      </c:pt>
                      <c:pt idx="1">
                        <c:v>4.8564317367814004E-2</c:v>
                      </c:pt>
                      <c:pt idx="2">
                        <c:v>7.2846476051720996E-2</c:v>
                      </c:pt>
                      <c:pt idx="3">
                        <c:v>9.7128634735628008E-2</c:v>
                      </c:pt>
                      <c:pt idx="4">
                        <c:v>0.12141079341953499</c:v>
                      </c:pt>
                      <c:pt idx="5">
                        <c:v>0.14569295210344199</c:v>
                      </c:pt>
                      <c:pt idx="6">
                        <c:v>0.169975110787349</c:v>
                      </c:pt>
                      <c:pt idx="7">
                        <c:v>0.19425726947125602</c:v>
                      </c:pt>
                      <c:pt idx="8">
                        <c:v>0.21853942815516297</c:v>
                      </c:pt>
                      <c:pt idx="9">
                        <c:v>0.24282158683906999</c:v>
                      </c:pt>
                      <c:pt idx="10">
                        <c:v>0.26772286111193272</c:v>
                      </c:pt>
                      <c:pt idx="11">
                        <c:v>0.2941205859237947</c:v>
                      </c:pt>
                      <c:pt idx="12">
                        <c:v>0.32197736147970468</c:v>
                      </c:pt>
                      <c:pt idx="13">
                        <c:v>0.35131536299282345</c:v>
                      </c:pt>
                      <c:pt idx="14">
                        <c:v>0.38215627845549827</c:v>
                      </c:pt>
                      <c:pt idx="15">
                        <c:v>0.41452133618707093</c:v>
                      </c:pt>
                      <c:pt idx="16">
                        <c:v>0.44843132993621815</c:v>
                      </c:pt>
                      <c:pt idx="17">
                        <c:v>0.4839066418285643</c:v>
                      </c:pt>
                      <c:pt idx="18">
                        <c:v>0.52096726340755806</c:v>
                      </c:pt>
                      <c:pt idx="19">
                        <c:v>0.55963281498123074</c:v>
                      </c:pt>
                      <c:pt idx="20">
                        <c:v>0.59992256345809403</c:v>
                      </c:pt>
                      <c:pt idx="21">
                        <c:v>0.64185543883079954</c:v>
                      </c:pt>
                      <c:pt idx="22">
                        <c:v>0.68545004944554466</c:v>
                      </c:pt>
                      <c:pt idx="23">
                        <c:v>0.73072469617766278</c:v>
                      </c:pt>
                      <c:pt idx="24">
                        <c:v>0.77769738561902768</c:v>
                      </c:pt>
                      <c:pt idx="25">
                        <c:v>0.82638584237015511</c:v>
                      </c:pt>
                      <c:pt idx="26">
                        <c:v>0.87680752051905941</c:v>
                      </c:pt>
                      <c:pt idx="27">
                        <c:v>0.92897961437951104</c:v>
                      </c:pt>
                      <c:pt idx="28">
                        <c:v>0.98291906855326983</c:v>
                      </c:pt>
                      <c:pt idx="29">
                        <c:v>1.0386425873738412</c:v>
                      </c:pt>
                      <c:pt idx="30">
                        <c:v>1.0961666437831754</c:v>
                      </c:pt>
                      <c:pt idx="31">
                        <c:v>1.1555074876874034</c:v>
                      </c:pt>
                      <c:pt idx="32">
                        <c:v>1.2166811538330171</c:v>
                      </c:pt>
                      <c:pt idx="33">
                        <c:v>1.2797034692407707</c:v>
                      </c:pt>
                      <c:pt idx="34">
                        <c:v>1.3445900602309913</c:v>
                      </c:pt>
                      <c:pt idx="35">
                        <c:v>1.411356359070727</c:v>
                      </c:pt>
                      <c:pt idx="36">
                        <c:v>1.4800176102703757</c:v>
                      </c:pt>
                      <c:pt idx="37">
                        <c:v>1.5505888765548579</c:v>
                      </c:pt>
                      <c:pt idx="38">
                        <c:v>1.6230850445321918</c:v>
                      </c:pt>
                      <c:pt idx="39">
                        <c:v>1.697520830080284</c:v>
                      </c:pt>
                      <c:pt idx="40">
                        <c:v>1.7739107834709913</c:v>
                      </c:pt>
                      <c:pt idx="41">
                        <c:v>1.8522692942488326</c:v>
                      </c:pt>
                      <c:pt idx="42">
                        <c:v>1.9326105958803808</c:v>
                      </c:pt>
                      <c:pt idx="43">
                        <c:v>2.0149487701889299</c:v>
                      </c:pt>
                      <c:pt idx="44">
                        <c:v>2.0992977515879918</c:v>
                      </c:pt>
                      <c:pt idx="45">
                        <c:v>2.1856713311259921</c:v>
                      </c:pt>
                      <c:pt idx="46">
                        <c:v>2.5516826458409216</c:v>
                      </c:pt>
                      <c:pt idx="47">
                        <c:v>3.0563497276277203</c:v>
                      </c:pt>
                      <c:pt idx="48">
                        <c:v>3.6148963508540435</c:v>
                      </c:pt>
                      <c:pt idx="49">
                        <c:v>4.228851761854421</c:v>
                      </c:pt>
                      <c:pt idx="50">
                        <c:v>4.8996843385294078</c:v>
                      </c:pt>
                      <c:pt idx="51">
                        <c:v>6.4175856251574634</c:v>
                      </c:pt>
                      <c:pt idx="52">
                        <c:v>10.195014434851794</c:v>
                      </c:pt>
                      <c:pt idx="53">
                        <c:v>15.025661784054227</c:v>
                      </c:pt>
                      <c:pt idx="54">
                        <c:v>20.9800526023757</c:v>
                      </c:pt>
                      <c:pt idx="55">
                        <c:v>28.122607960035147</c:v>
                      </c:pt>
                      <c:pt idx="56">
                        <c:v>36.512881854432372</c:v>
                      </c:pt>
                      <c:pt idx="57">
                        <c:v>46.206435234372051</c:v>
                      </c:pt>
                      <c:pt idx="58">
                        <c:v>57.255480040518457</c:v>
                      </c:pt>
                      <c:pt idx="59">
                        <c:v>69.709369535903775</c:v>
                      </c:pt>
                      <c:pt idx="60">
                        <c:v>80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'PA279CV - SDR - sRGB'!$E$3:$E$63</c15:sqref>
                        </c15:formulaRef>
                      </c:ext>
                    </c:extLst>
                    <c:numCache>
                      <c:formatCode>General</c:formatCode>
                      <c:ptCount val="61"/>
                      <c:pt idx="0">
                        <c:v>5.0000000000000044E-3</c:v>
                      </c:pt>
                      <c:pt idx="1">
                        <c:v>1.2999999999999998E-2</c:v>
                      </c:pt>
                      <c:pt idx="2">
                        <c:v>2.4000000000000007E-2</c:v>
                      </c:pt>
                      <c:pt idx="3">
                        <c:v>3.8000000000000006E-2</c:v>
                      </c:pt>
                      <c:pt idx="4">
                        <c:v>5.4000000000000006E-2</c:v>
                      </c:pt>
                      <c:pt idx="5">
                        <c:v>7.1999999999999995E-2</c:v>
                      </c:pt>
                      <c:pt idx="6">
                        <c:v>9.0000000000000011E-2</c:v>
                      </c:pt>
                      <c:pt idx="7">
                        <c:v>0.104</c:v>
                      </c:pt>
                      <c:pt idx="8">
                        <c:v>0.12300000000000001</c:v>
                      </c:pt>
                      <c:pt idx="9">
                        <c:v>0.14500000000000002</c:v>
                      </c:pt>
                      <c:pt idx="10">
                        <c:v>0.16599999999999998</c:v>
                      </c:pt>
                      <c:pt idx="11">
                        <c:v>0.188</c:v>
                      </c:pt>
                      <c:pt idx="12">
                        <c:v>0.21099999999999997</c:v>
                      </c:pt>
                      <c:pt idx="13">
                        <c:v>0.23599999999999999</c:v>
                      </c:pt>
                      <c:pt idx="14">
                        <c:v>0.25700000000000001</c:v>
                      </c:pt>
                      <c:pt idx="15">
                        <c:v>0.27899999999999997</c:v>
                      </c:pt>
                      <c:pt idx="16">
                        <c:v>0.308</c:v>
                      </c:pt>
                      <c:pt idx="17">
                        <c:v>0.33499999999999996</c:v>
                      </c:pt>
                      <c:pt idx="18">
                        <c:v>0.36199999999999999</c:v>
                      </c:pt>
                      <c:pt idx="19">
                        <c:v>0.39799999999999996</c:v>
                      </c:pt>
                      <c:pt idx="20">
                        <c:v>0.432</c:v>
                      </c:pt>
                      <c:pt idx="21">
                        <c:v>0.46100000000000002</c:v>
                      </c:pt>
                      <c:pt idx="22">
                        <c:v>0.49199999999999994</c:v>
                      </c:pt>
                      <c:pt idx="23">
                        <c:v>0.53200000000000003</c:v>
                      </c:pt>
                      <c:pt idx="24">
                        <c:v>0.57100000000000006</c:v>
                      </c:pt>
                      <c:pt idx="25">
                        <c:v>0.6100000000000001</c:v>
                      </c:pt>
                      <c:pt idx="26">
                        <c:v>0.66200000000000003</c:v>
                      </c:pt>
                      <c:pt idx="27">
                        <c:v>0.71100000000000008</c:v>
                      </c:pt>
                      <c:pt idx="28">
                        <c:v>0.754</c:v>
                      </c:pt>
                      <c:pt idx="29">
                        <c:v>0.80900000000000005</c:v>
                      </c:pt>
                      <c:pt idx="30">
                        <c:v>0.8610000000000001</c:v>
                      </c:pt>
                      <c:pt idx="31">
                        <c:v>0.92200000000000004</c:v>
                      </c:pt>
                      <c:pt idx="32">
                        <c:v>0.97900000000000009</c:v>
                      </c:pt>
                      <c:pt idx="33">
                        <c:v>1.0470000000000002</c:v>
                      </c:pt>
                      <c:pt idx="34">
                        <c:v>1.1240000000000001</c:v>
                      </c:pt>
                      <c:pt idx="35">
                        <c:v>1.175</c:v>
                      </c:pt>
                      <c:pt idx="36">
                        <c:v>1.2510000000000001</c:v>
                      </c:pt>
                      <c:pt idx="37">
                        <c:v>1.321</c:v>
                      </c:pt>
                      <c:pt idx="38">
                        <c:v>1.3940000000000001</c:v>
                      </c:pt>
                      <c:pt idx="39">
                        <c:v>1.462</c:v>
                      </c:pt>
                      <c:pt idx="40">
                        <c:v>1.5549999999999999</c:v>
                      </c:pt>
                      <c:pt idx="41">
                        <c:v>1.6360000000000001</c:v>
                      </c:pt>
                      <c:pt idx="42">
                        <c:v>1.7110000000000001</c:v>
                      </c:pt>
                      <c:pt idx="43">
                        <c:v>1.8069999999999999</c:v>
                      </c:pt>
                      <c:pt idx="44">
                        <c:v>1.9000000000000001</c:v>
                      </c:pt>
                      <c:pt idx="45">
                        <c:v>1.9740000000000002</c:v>
                      </c:pt>
                      <c:pt idx="46">
                        <c:v>2.343</c:v>
                      </c:pt>
                      <c:pt idx="47">
                        <c:v>2.879</c:v>
                      </c:pt>
                      <c:pt idx="48">
                        <c:v>3.4849999999999999</c:v>
                      </c:pt>
                      <c:pt idx="49">
                        <c:v>4.1339999999999995</c:v>
                      </c:pt>
                      <c:pt idx="50">
                        <c:v>4.8539999999999992</c:v>
                      </c:pt>
                      <c:pt idx="51">
                        <c:v>6.5069999999999997</c:v>
                      </c:pt>
                      <c:pt idx="52">
                        <c:v>10.567</c:v>
                      </c:pt>
                      <c:pt idx="53">
                        <c:v>15.866999999999999</c:v>
                      </c:pt>
                      <c:pt idx="54">
                        <c:v>22.187000000000001</c:v>
                      </c:pt>
                      <c:pt idx="55">
                        <c:v>29.927</c:v>
                      </c:pt>
                      <c:pt idx="56">
                        <c:v>38.966999999999999</c:v>
                      </c:pt>
                      <c:pt idx="57">
                        <c:v>49.286999999999999</c:v>
                      </c:pt>
                      <c:pt idx="58">
                        <c:v>61.106999999999999</c:v>
                      </c:pt>
                      <c:pt idx="59">
                        <c:v>74.62700000000001</c:v>
                      </c:pt>
                      <c:pt idx="60">
                        <c:v>86.427000000000007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1509-44AC-B286-E99BA2609B56}"/>
                  </c:ext>
                </c:extLst>
              </c15:ser>
            </c15:filteredScatterSeries>
          </c:ext>
        </c:extLst>
      </c:scatterChart>
      <c:valAx>
        <c:axId val="55210576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Relative Luminance x 80.0 nits before sRGB encoding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9488"/>
        <c:crosses val="autoZero"/>
        <c:crossBetween val="midCat"/>
      </c:valAx>
      <c:valAx>
        <c:axId val="55209488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2092120829026007E-2"/>
              <c:y val="0.343198538011695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105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/>
              <a:t>2025 MacBook Pro - </a:t>
            </a: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HDR Mode (140 nits reference white) - Linear Scale</a:t>
            </a:r>
          </a:p>
          <a:p>
            <a:pPr>
              <a:defRPr/>
            </a:pPr>
            <a:r>
              <a:rPr lang="en-CA" sz="1100" b="0" i="0" u="none" strike="noStrike" baseline="0"/>
              <a:t>(14-inch Liquid Retina XDR Nano-Texture Display)</a:t>
            </a:r>
            <a:endParaRPr lang="en-CA"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- 140'!$E$2:$E$34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'Macbook Pro - HDR - 140'!$E$2:$E$34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BCD-403E-B194-9A949D8E6199}"/>
            </c:ext>
          </c:extLst>
        </c:ser>
        <c:ser>
          <c:idx val="2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'Macbook Pro - HDR - 140'!$E$2:$E$34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'Macbook Pro - HDR - 140'!$C$2:$C$34</c:f>
              <c:numCache>
                <c:formatCode>General</c:formatCode>
                <c:ptCount val="33"/>
                <c:pt idx="0">
                  <c:v>0</c:v>
                </c:pt>
                <c:pt idx="1">
                  <c:v>4.0000000000000001E-3</c:v>
                </c:pt>
                <c:pt idx="2">
                  <c:v>7.0000000000000001E-3</c:v>
                </c:pt>
                <c:pt idx="3">
                  <c:v>0.01</c:v>
                </c:pt>
                <c:pt idx="4">
                  <c:v>1.6E-2</c:v>
                </c:pt>
                <c:pt idx="5">
                  <c:v>2.5999999999999999E-2</c:v>
                </c:pt>
                <c:pt idx="6">
                  <c:v>3.9E-2</c:v>
                </c:pt>
                <c:pt idx="7">
                  <c:v>5.5E-2</c:v>
                </c:pt>
                <c:pt idx="8">
                  <c:v>7.4999999999999997E-2</c:v>
                </c:pt>
                <c:pt idx="9">
                  <c:v>9.7000000000000003E-2</c:v>
                </c:pt>
                <c:pt idx="10">
                  <c:v>0.122</c:v>
                </c:pt>
                <c:pt idx="11">
                  <c:v>0.151</c:v>
                </c:pt>
                <c:pt idx="12">
                  <c:v>0.183</c:v>
                </c:pt>
                <c:pt idx="13">
                  <c:v>0.22</c:v>
                </c:pt>
                <c:pt idx="14">
                  <c:v>0.25900000000000001</c:v>
                </c:pt>
                <c:pt idx="15">
                  <c:v>0.3</c:v>
                </c:pt>
                <c:pt idx="16">
                  <c:v>0.34699999999999998</c:v>
                </c:pt>
                <c:pt idx="17">
                  <c:v>0.39700000000000002</c:v>
                </c:pt>
                <c:pt idx="18">
                  <c:v>0.44900000000000001</c:v>
                </c:pt>
                <c:pt idx="19">
                  <c:v>0.50600000000000001</c:v>
                </c:pt>
                <c:pt idx="20">
                  <c:v>0.56799999999999995</c:v>
                </c:pt>
                <c:pt idx="21">
                  <c:v>0.63700000000000001</c:v>
                </c:pt>
                <c:pt idx="22">
                  <c:v>0.71</c:v>
                </c:pt>
                <c:pt idx="23">
                  <c:v>0.78600000000000003</c:v>
                </c:pt>
                <c:pt idx="24">
                  <c:v>0.86299999999999999</c:v>
                </c:pt>
                <c:pt idx="25">
                  <c:v>0.94399999999999995</c:v>
                </c:pt>
                <c:pt idx="26">
                  <c:v>1.026</c:v>
                </c:pt>
                <c:pt idx="27">
                  <c:v>1.1100000000000001</c:v>
                </c:pt>
                <c:pt idx="28">
                  <c:v>1.204</c:v>
                </c:pt>
                <c:pt idx="29">
                  <c:v>1.3009999999999999</c:v>
                </c:pt>
                <c:pt idx="30">
                  <c:v>1.4019999999999999</c:v>
                </c:pt>
                <c:pt idx="31">
                  <c:v>1.5109999999999999</c:v>
                </c:pt>
                <c:pt idx="32">
                  <c:v>1.62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825-4465-A838-CA4DD2B4E71C}"/>
            </c:ext>
          </c:extLst>
        </c:ser>
        <c:ser>
          <c:idx val="1"/>
          <c:order val="2"/>
          <c:tx>
            <c:v>Measured Luminance with Glare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'Macbook Pro - HDR - 140'!$E$2:$E$34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'Macbook Pro - HDR - 140'!$B$2:$B$34</c:f>
              <c:numCache>
                <c:formatCode>General</c:formatCode>
                <c:ptCount val="33"/>
                <c:pt idx="0">
                  <c:v>0.08</c:v>
                </c:pt>
                <c:pt idx="1">
                  <c:v>0.10299999999999999</c:v>
                </c:pt>
                <c:pt idx="2">
                  <c:v>0.104</c:v>
                </c:pt>
                <c:pt idx="3">
                  <c:v>0.105</c:v>
                </c:pt>
                <c:pt idx="4">
                  <c:v>0.109</c:v>
                </c:pt>
                <c:pt idx="5">
                  <c:v>0.115</c:v>
                </c:pt>
                <c:pt idx="6">
                  <c:v>0.125</c:v>
                </c:pt>
                <c:pt idx="7">
                  <c:v>0.13700000000000001</c:v>
                </c:pt>
                <c:pt idx="8">
                  <c:v>0.153</c:v>
                </c:pt>
                <c:pt idx="9">
                  <c:v>0.17499999999999999</c:v>
                </c:pt>
                <c:pt idx="10">
                  <c:v>0.2</c:v>
                </c:pt>
                <c:pt idx="11">
                  <c:v>0.22900000000000001</c:v>
                </c:pt>
                <c:pt idx="12">
                  <c:v>0.26100000000000001</c:v>
                </c:pt>
                <c:pt idx="13">
                  <c:v>0.29699999999999999</c:v>
                </c:pt>
                <c:pt idx="14">
                  <c:v>0.33500000000000002</c:v>
                </c:pt>
                <c:pt idx="15">
                  <c:v>0.377</c:v>
                </c:pt>
                <c:pt idx="16">
                  <c:v>0.42299999999999999</c:v>
                </c:pt>
                <c:pt idx="17">
                  <c:v>0.47299999999999998</c:v>
                </c:pt>
                <c:pt idx="18">
                  <c:v>0.52400000000000002</c:v>
                </c:pt>
                <c:pt idx="19">
                  <c:v>0.58299999999999996</c:v>
                </c:pt>
                <c:pt idx="20">
                  <c:v>0.64</c:v>
                </c:pt>
                <c:pt idx="21">
                  <c:v>0.70399999999999996</c:v>
                </c:pt>
                <c:pt idx="22">
                  <c:v>0.77500000000000002</c:v>
                </c:pt>
                <c:pt idx="23">
                  <c:v>0.84899999999999998</c:v>
                </c:pt>
                <c:pt idx="24">
                  <c:v>0.92600000000000005</c:v>
                </c:pt>
                <c:pt idx="25">
                  <c:v>1.008</c:v>
                </c:pt>
                <c:pt idx="26">
                  <c:v>1.087</c:v>
                </c:pt>
                <c:pt idx="27">
                  <c:v>1.175</c:v>
                </c:pt>
                <c:pt idx="28">
                  <c:v>1.2689999999999999</c:v>
                </c:pt>
                <c:pt idx="29">
                  <c:v>1.363</c:v>
                </c:pt>
                <c:pt idx="30">
                  <c:v>1.4610000000000001</c:v>
                </c:pt>
                <c:pt idx="31">
                  <c:v>1.569</c:v>
                </c:pt>
                <c:pt idx="32">
                  <c:v>1.6779999999999999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BCD-403E-B194-9A949D8E6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97520"/>
        <c:axId val="55200240"/>
      </c:scatterChart>
      <c:valAx>
        <c:axId val="55197520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EDR Value x Reference White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0240"/>
        <c:crosses val="autoZero"/>
        <c:crossBetween val="midCat"/>
        <c:majorUnit val="0.1"/>
      </c:valAx>
      <c:valAx>
        <c:axId val="55200240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9752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2025 MacBook Pro - HDR Mode (140 nits reference white) - Log 2 Scale</a:t>
            </a:r>
          </a:p>
          <a:p>
            <a:pPr>
              <a:defRPr/>
            </a:pPr>
            <a:r>
              <a:rPr lang="en-CA" sz="1100"/>
              <a:t>(14-inch Liquid Retina XDR Nano-Texture Display)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x = y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- 140'!$E$3:$E$68</c:f>
              <c:numCache>
                <c:formatCode>0.000</c:formatCode>
                <c:ptCount val="66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  <c:pt idx="53">
                  <c:v>300</c:v>
                </c:pt>
                <c:pt idx="54">
                  <c:v>350</c:v>
                </c:pt>
                <c:pt idx="55">
                  <c:v>400</c:v>
                </c:pt>
                <c:pt idx="56">
                  <c:v>450</c:v>
                </c:pt>
                <c:pt idx="57">
                  <c:v>500</c:v>
                </c:pt>
                <c:pt idx="58">
                  <c:v>600</c:v>
                </c:pt>
                <c:pt idx="59">
                  <c:v>700</c:v>
                </c:pt>
                <c:pt idx="60">
                  <c:v>800</c:v>
                </c:pt>
                <c:pt idx="61">
                  <c:v>900</c:v>
                </c:pt>
                <c:pt idx="62">
                  <c:v>1000</c:v>
                </c:pt>
                <c:pt idx="63">
                  <c:v>1200</c:v>
                </c:pt>
                <c:pt idx="64">
                  <c:v>1400</c:v>
                </c:pt>
                <c:pt idx="65">
                  <c:v>1600</c:v>
                </c:pt>
              </c:numCache>
            </c:numRef>
          </c:xVal>
          <c:yVal>
            <c:numRef>
              <c:f>'Macbook Pro - HDR - 140'!$E$3:$E$68</c:f>
              <c:numCache>
                <c:formatCode>0.000</c:formatCode>
                <c:ptCount val="66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  <c:pt idx="53">
                  <c:v>300</c:v>
                </c:pt>
                <c:pt idx="54">
                  <c:v>350</c:v>
                </c:pt>
                <c:pt idx="55">
                  <c:v>400</c:v>
                </c:pt>
                <c:pt idx="56">
                  <c:v>450</c:v>
                </c:pt>
                <c:pt idx="57">
                  <c:v>500</c:v>
                </c:pt>
                <c:pt idx="58">
                  <c:v>600</c:v>
                </c:pt>
                <c:pt idx="59">
                  <c:v>700</c:v>
                </c:pt>
                <c:pt idx="60">
                  <c:v>800</c:v>
                </c:pt>
                <c:pt idx="61">
                  <c:v>900</c:v>
                </c:pt>
                <c:pt idx="62">
                  <c:v>1000</c:v>
                </c:pt>
                <c:pt idx="63">
                  <c:v>1200</c:v>
                </c:pt>
                <c:pt idx="64">
                  <c:v>1400</c:v>
                </c:pt>
                <c:pt idx="65">
                  <c:v>1600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B3-4A49-9CA0-32E7B8B1F79A}"/>
            </c:ext>
          </c:extLst>
        </c:ser>
        <c:ser>
          <c:idx val="2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'Macbook Pro - HDR - 140'!$E$3:$E$68</c:f>
              <c:numCache>
                <c:formatCode>0.000</c:formatCode>
                <c:ptCount val="66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  <c:pt idx="53">
                  <c:v>300</c:v>
                </c:pt>
                <c:pt idx="54">
                  <c:v>350</c:v>
                </c:pt>
                <c:pt idx="55">
                  <c:v>400</c:v>
                </c:pt>
                <c:pt idx="56">
                  <c:v>450</c:v>
                </c:pt>
                <c:pt idx="57">
                  <c:v>500</c:v>
                </c:pt>
                <c:pt idx="58">
                  <c:v>600</c:v>
                </c:pt>
                <c:pt idx="59">
                  <c:v>700</c:v>
                </c:pt>
                <c:pt idx="60">
                  <c:v>800</c:v>
                </c:pt>
                <c:pt idx="61">
                  <c:v>900</c:v>
                </c:pt>
                <c:pt idx="62">
                  <c:v>1000</c:v>
                </c:pt>
                <c:pt idx="63">
                  <c:v>1200</c:v>
                </c:pt>
                <c:pt idx="64">
                  <c:v>1400</c:v>
                </c:pt>
                <c:pt idx="65">
                  <c:v>1600</c:v>
                </c:pt>
              </c:numCache>
            </c:numRef>
          </c:xVal>
          <c:yVal>
            <c:numRef>
              <c:f>'Macbook Pro - HDR - 140'!$C$3:$C$68</c:f>
              <c:numCache>
                <c:formatCode>General</c:formatCode>
                <c:ptCount val="66"/>
                <c:pt idx="0">
                  <c:v>4.0000000000000001E-3</c:v>
                </c:pt>
                <c:pt idx="1">
                  <c:v>7.0000000000000001E-3</c:v>
                </c:pt>
                <c:pt idx="2">
                  <c:v>0.01</c:v>
                </c:pt>
                <c:pt idx="3">
                  <c:v>1.6E-2</c:v>
                </c:pt>
                <c:pt idx="4">
                  <c:v>2.5999999999999999E-2</c:v>
                </c:pt>
                <c:pt idx="5">
                  <c:v>3.9E-2</c:v>
                </c:pt>
                <c:pt idx="6">
                  <c:v>5.5E-2</c:v>
                </c:pt>
                <c:pt idx="7">
                  <c:v>7.4999999999999997E-2</c:v>
                </c:pt>
                <c:pt idx="8">
                  <c:v>9.7000000000000003E-2</c:v>
                </c:pt>
                <c:pt idx="9">
                  <c:v>0.122</c:v>
                </c:pt>
                <c:pt idx="10">
                  <c:v>0.151</c:v>
                </c:pt>
                <c:pt idx="11">
                  <c:v>0.183</c:v>
                </c:pt>
                <c:pt idx="12">
                  <c:v>0.22</c:v>
                </c:pt>
                <c:pt idx="13">
                  <c:v>0.25900000000000001</c:v>
                </c:pt>
                <c:pt idx="14">
                  <c:v>0.3</c:v>
                </c:pt>
                <c:pt idx="15">
                  <c:v>0.34699999999999998</c:v>
                </c:pt>
                <c:pt idx="16">
                  <c:v>0.39700000000000002</c:v>
                </c:pt>
                <c:pt idx="17">
                  <c:v>0.44900000000000001</c:v>
                </c:pt>
                <c:pt idx="18">
                  <c:v>0.50600000000000001</c:v>
                </c:pt>
                <c:pt idx="19">
                  <c:v>0.56799999999999995</c:v>
                </c:pt>
                <c:pt idx="20">
                  <c:v>0.63700000000000001</c:v>
                </c:pt>
                <c:pt idx="21">
                  <c:v>0.71</c:v>
                </c:pt>
                <c:pt idx="22">
                  <c:v>0.78600000000000003</c:v>
                </c:pt>
                <c:pt idx="23">
                  <c:v>0.86299999999999999</c:v>
                </c:pt>
                <c:pt idx="24">
                  <c:v>0.94399999999999995</c:v>
                </c:pt>
                <c:pt idx="25">
                  <c:v>1.026</c:v>
                </c:pt>
                <c:pt idx="26">
                  <c:v>1.1100000000000001</c:v>
                </c:pt>
                <c:pt idx="27">
                  <c:v>1.204</c:v>
                </c:pt>
                <c:pt idx="28">
                  <c:v>1.3009999999999999</c:v>
                </c:pt>
                <c:pt idx="29">
                  <c:v>1.4019999999999999</c:v>
                </c:pt>
                <c:pt idx="30">
                  <c:v>1.5109999999999999</c:v>
                </c:pt>
                <c:pt idx="31">
                  <c:v>1.62</c:v>
                </c:pt>
                <c:pt idx="32">
                  <c:v>1.732</c:v>
                </c:pt>
                <c:pt idx="33">
                  <c:v>1.847</c:v>
                </c:pt>
                <c:pt idx="34">
                  <c:v>1.9710000000000001</c:v>
                </c:pt>
                <c:pt idx="35">
                  <c:v>2.6349999999999998</c:v>
                </c:pt>
                <c:pt idx="36">
                  <c:v>4.2969999999999997</c:v>
                </c:pt>
                <c:pt idx="37">
                  <c:v>6.391</c:v>
                </c:pt>
                <c:pt idx="38">
                  <c:v>8.9849999999999994</c:v>
                </c:pt>
                <c:pt idx="39">
                  <c:v>12.04</c:v>
                </c:pt>
                <c:pt idx="40">
                  <c:v>15.58</c:v>
                </c:pt>
                <c:pt idx="41">
                  <c:v>19.649999999999999</c:v>
                </c:pt>
                <c:pt idx="42">
                  <c:v>29.29</c:v>
                </c:pt>
                <c:pt idx="43">
                  <c:v>40.909999999999997</c:v>
                </c:pt>
                <c:pt idx="44">
                  <c:v>54.91</c:v>
                </c:pt>
                <c:pt idx="45">
                  <c:v>71.09</c:v>
                </c:pt>
                <c:pt idx="46">
                  <c:v>89.7</c:v>
                </c:pt>
                <c:pt idx="47">
                  <c:v>110.8</c:v>
                </c:pt>
                <c:pt idx="48">
                  <c:v>134.19999999999999</c:v>
                </c:pt>
                <c:pt idx="49">
                  <c:v>153.5</c:v>
                </c:pt>
                <c:pt idx="50">
                  <c:v>164.5</c:v>
                </c:pt>
                <c:pt idx="51">
                  <c:v>219.1</c:v>
                </c:pt>
                <c:pt idx="52">
                  <c:v>272.39999999999998</c:v>
                </c:pt>
                <c:pt idx="53">
                  <c:v>326.2</c:v>
                </c:pt>
                <c:pt idx="54">
                  <c:v>379.2</c:v>
                </c:pt>
                <c:pt idx="55">
                  <c:v>432.5</c:v>
                </c:pt>
                <c:pt idx="56">
                  <c:v>486</c:v>
                </c:pt>
                <c:pt idx="57">
                  <c:v>539.4</c:v>
                </c:pt>
                <c:pt idx="58">
                  <c:v>645.79999999999995</c:v>
                </c:pt>
                <c:pt idx="59">
                  <c:v>753</c:v>
                </c:pt>
                <c:pt idx="60">
                  <c:v>858</c:v>
                </c:pt>
                <c:pt idx="61">
                  <c:v>966.8</c:v>
                </c:pt>
                <c:pt idx="62">
                  <c:v>1073</c:v>
                </c:pt>
                <c:pt idx="63">
                  <c:v>1289</c:v>
                </c:pt>
                <c:pt idx="64">
                  <c:v>1505</c:v>
                </c:pt>
                <c:pt idx="65">
                  <c:v>1715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D3E-4AB3-8ABE-D1BDDCAB6E3D}"/>
            </c:ext>
          </c:extLst>
        </c:ser>
        <c:ser>
          <c:idx val="1"/>
          <c:order val="2"/>
          <c:tx>
            <c:v>Measured Luminance with Glare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'Macbook Pro - HDR - 140'!$E$3:$E$68</c:f>
              <c:numCache>
                <c:formatCode>0.000</c:formatCode>
                <c:ptCount val="66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  <c:pt idx="53">
                  <c:v>300</c:v>
                </c:pt>
                <c:pt idx="54">
                  <c:v>350</c:v>
                </c:pt>
                <c:pt idx="55">
                  <c:v>400</c:v>
                </c:pt>
                <c:pt idx="56">
                  <c:v>450</c:v>
                </c:pt>
                <c:pt idx="57">
                  <c:v>500</c:v>
                </c:pt>
                <c:pt idx="58">
                  <c:v>600</c:v>
                </c:pt>
                <c:pt idx="59">
                  <c:v>700</c:v>
                </c:pt>
                <c:pt idx="60">
                  <c:v>800</c:v>
                </c:pt>
                <c:pt idx="61">
                  <c:v>900</c:v>
                </c:pt>
                <c:pt idx="62">
                  <c:v>1000</c:v>
                </c:pt>
                <c:pt idx="63">
                  <c:v>1200</c:v>
                </c:pt>
                <c:pt idx="64">
                  <c:v>1400</c:v>
                </c:pt>
                <c:pt idx="65">
                  <c:v>1600</c:v>
                </c:pt>
              </c:numCache>
            </c:numRef>
          </c:xVal>
          <c:yVal>
            <c:numRef>
              <c:f>'Macbook Pro - HDR - 140'!$B$3:$B$68</c:f>
              <c:numCache>
                <c:formatCode>General</c:formatCode>
                <c:ptCount val="66"/>
                <c:pt idx="0">
                  <c:v>0.10299999999999999</c:v>
                </c:pt>
                <c:pt idx="1">
                  <c:v>0.104</c:v>
                </c:pt>
                <c:pt idx="2">
                  <c:v>0.105</c:v>
                </c:pt>
                <c:pt idx="3">
                  <c:v>0.109</c:v>
                </c:pt>
                <c:pt idx="4">
                  <c:v>0.115</c:v>
                </c:pt>
                <c:pt idx="5">
                  <c:v>0.125</c:v>
                </c:pt>
                <c:pt idx="6">
                  <c:v>0.13700000000000001</c:v>
                </c:pt>
                <c:pt idx="7">
                  <c:v>0.153</c:v>
                </c:pt>
                <c:pt idx="8">
                  <c:v>0.17499999999999999</c:v>
                </c:pt>
                <c:pt idx="9">
                  <c:v>0.2</c:v>
                </c:pt>
                <c:pt idx="10">
                  <c:v>0.22900000000000001</c:v>
                </c:pt>
                <c:pt idx="11">
                  <c:v>0.26100000000000001</c:v>
                </c:pt>
                <c:pt idx="12">
                  <c:v>0.29699999999999999</c:v>
                </c:pt>
                <c:pt idx="13">
                  <c:v>0.33500000000000002</c:v>
                </c:pt>
                <c:pt idx="14">
                  <c:v>0.377</c:v>
                </c:pt>
                <c:pt idx="15">
                  <c:v>0.42299999999999999</c:v>
                </c:pt>
                <c:pt idx="16">
                  <c:v>0.47299999999999998</c:v>
                </c:pt>
                <c:pt idx="17">
                  <c:v>0.52400000000000002</c:v>
                </c:pt>
                <c:pt idx="18">
                  <c:v>0.58299999999999996</c:v>
                </c:pt>
                <c:pt idx="19">
                  <c:v>0.64</c:v>
                </c:pt>
                <c:pt idx="20">
                  <c:v>0.70399999999999996</c:v>
                </c:pt>
                <c:pt idx="21">
                  <c:v>0.77500000000000002</c:v>
                </c:pt>
                <c:pt idx="22">
                  <c:v>0.84899999999999998</c:v>
                </c:pt>
                <c:pt idx="23">
                  <c:v>0.92600000000000005</c:v>
                </c:pt>
                <c:pt idx="24">
                  <c:v>1.008</c:v>
                </c:pt>
                <c:pt idx="25">
                  <c:v>1.087</c:v>
                </c:pt>
                <c:pt idx="26">
                  <c:v>1.175</c:v>
                </c:pt>
                <c:pt idx="27">
                  <c:v>1.2689999999999999</c:v>
                </c:pt>
                <c:pt idx="28">
                  <c:v>1.363</c:v>
                </c:pt>
                <c:pt idx="29">
                  <c:v>1.4610000000000001</c:v>
                </c:pt>
                <c:pt idx="30">
                  <c:v>1.569</c:v>
                </c:pt>
                <c:pt idx="31">
                  <c:v>1.6779999999999999</c:v>
                </c:pt>
                <c:pt idx="32">
                  <c:v>1.7909999999999999</c:v>
                </c:pt>
                <c:pt idx="33">
                  <c:v>1.9059999999999999</c:v>
                </c:pt>
                <c:pt idx="34">
                  <c:v>2.0289999999999999</c:v>
                </c:pt>
                <c:pt idx="35">
                  <c:v>2.6880000000000002</c:v>
                </c:pt>
                <c:pt idx="36">
                  <c:v>4.3339999999999996</c:v>
                </c:pt>
                <c:pt idx="37">
                  <c:v>6.4080000000000004</c:v>
                </c:pt>
                <c:pt idx="38">
                  <c:v>8.9830000000000005</c:v>
                </c:pt>
                <c:pt idx="39">
                  <c:v>12.03</c:v>
                </c:pt>
                <c:pt idx="40">
                  <c:v>15.55</c:v>
                </c:pt>
                <c:pt idx="41">
                  <c:v>19.579999999999998</c:v>
                </c:pt>
                <c:pt idx="42">
                  <c:v>29.15</c:v>
                </c:pt>
                <c:pt idx="43">
                  <c:v>40.700000000000003</c:v>
                </c:pt>
                <c:pt idx="44">
                  <c:v>54.68</c:v>
                </c:pt>
                <c:pt idx="45">
                  <c:v>70.81</c:v>
                </c:pt>
                <c:pt idx="46">
                  <c:v>89.38</c:v>
                </c:pt>
                <c:pt idx="47">
                  <c:v>110.5</c:v>
                </c:pt>
                <c:pt idx="48">
                  <c:v>133.9</c:v>
                </c:pt>
                <c:pt idx="49">
                  <c:v>153.1</c:v>
                </c:pt>
                <c:pt idx="50">
                  <c:v>164.1</c:v>
                </c:pt>
                <c:pt idx="51">
                  <c:v>218.8</c:v>
                </c:pt>
                <c:pt idx="52">
                  <c:v>272.10000000000002</c:v>
                </c:pt>
                <c:pt idx="53">
                  <c:v>326</c:v>
                </c:pt>
                <c:pt idx="54">
                  <c:v>379.3</c:v>
                </c:pt>
                <c:pt idx="55">
                  <c:v>432.7</c:v>
                </c:pt>
                <c:pt idx="56">
                  <c:v>486.3</c:v>
                </c:pt>
                <c:pt idx="57">
                  <c:v>538.70000000000005</c:v>
                </c:pt>
                <c:pt idx="58">
                  <c:v>645.29999999999995</c:v>
                </c:pt>
                <c:pt idx="59">
                  <c:v>752.5</c:v>
                </c:pt>
                <c:pt idx="60">
                  <c:v>858</c:v>
                </c:pt>
                <c:pt idx="61">
                  <c:v>966.3</c:v>
                </c:pt>
                <c:pt idx="62">
                  <c:v>1073</c:v>
                </c:pt>
                <c:pt idx="63">
                  <c:v>1289</c:v>
                </c:pt>
                <c:pt idx="64">
                  <c:v>1506</c:v>
                </c:pt>
                <c:pt idx="65">
                  <c:v>1713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B3-4A49-9CA0-32E7B8B1F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11120"/>
        <c:axId val="55202960"/>
      </c:scatterChart>
      <c:valAx>
        <c:axId val="55211120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EDR Value x Reference White </a:t>
                </a:r>
                <a:r>
                  <a:rPr lang="en-CA" baseline="0"/>
                  <a:t>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2960"/>
        <c:crosses val="autoZero"/>
        <c:crossBetween val="midCat"/>
        <c:majorUnit val="4"/>
      </c:valAx>
      <c:valAx>
        <c:axId val="55202960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layout>
            <c:manualLayout>
              <c:xMode val="edge"/>
              <c:yMode val="edge"/>
              <c:x val="2.0423976608187136E-2"/>
              <c:y val="0.394496345029239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111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2025 MacBook Pro - HDR Mode (600 nits reference white) - Linear Scale</a:t>
            </a:r>
          </a:p>
          <a:p>
            <a:pPr>
              <a:defRPr/>
            </a:pPr>
            <a:r>
              <a:rPr lang="en-CA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(14-inch Liquid Retina XDR Nano-Texture Display)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- 600'!$C$2:$C$13</c:f>
              <c:numCache>
                <c:formatCode>0.000</c:formatCode>
                <c:ptCount val="12"/>
                <c:pt idx="0">
                  <c:v>0</c:v>
                </c:pt>
                <c:pt idx="1">
                  <c:v>0.1821161901293025</c:v>
                </c:pt>
                <c:pt idx="2">
                  <c:v>0.36423238025860499</c:v>
                </c:pt>
                <c:pt idx="3">
                  <c:v>0.54634857038790752</c:v>
                </c:pt>
                <c:pt idx="4">
                  <c:v>0.72846476051720999</c:v>
                </c:pt>
                <c:pt idx="5">
                  <c:v>0.91058095064651245</c:v>
                </c:pt>
                <c:pt idx="6">
                  <c:v>1.092697140775815</c:v>
                </c:pt>
                <c:pt idx="7">
                  <c:v>1.2748133309051175</c:v>
                </c:pt>
                <c:pt idx="8">
                  <c:v>1.45692952103442</c:v>
                </c:pt>
                <c:pt idx="9">
                  <c:v>1.6390457111637224</c:v>
                </c:pt>
                <c:pt idx="10">
                  <c:v>1.8211619012930249</c:v>
                </c:pt>
                <c:pt idx="11">
                  <c:v>2.0079214583394953</c:v>
                </c:pt>
              </c:numCache>
            </c:numRef>
          </c:xVal>
          <c:yVal>
            <c:numRef>
              <c:f>'Macbook Pro - HDR - 600'!$C$2:$C$13</c:f>
              <c:numCache>
                <c:formatCode>0.000</c:formatCode>
                <c:ptCount val="12"/>
                <c:pt idx="0">
                  <c:v>0</c:v>
                </c:pt>
                <c:pt idx="1">
                  <c:v>0.1821161901293025</c:v>
                </c:pt>
                <c:pt idx="2">
                  <c:v>0.36423238025860499</c:v>
                </c:pt>
                <c:pt idx="3">
                  <c:v>0.54634857038790752</c:v>
                </c:pt>
                <c:pt idx="4">
                  <c:v>0.72846476051720999</c:v>
                </c:pt>
                <c:pt idx="5">
                  <c:v>0.91058095064651245</c:v>
                </c:pt>
                <c:pt idx="6">
                  <c:v>1.092697140775815</c:v>
                </c:pt>
                <c:pt idx="7">
                  <c:v>1.2748133309051175</c:v>
                </c:pt>
                <c:pt idx="8">
                  <c:v>1.45692952103442</c:v>
                </c:pt>
                <c:pt idx="9">
                  <c:v>1.6390457111637224</c:v>
                </c:pt>
                <c:pt idx="10">
                  <c:v>1.8211619012930249</c:v>
                </c:pt>
                <c:pt idx="11">
                  <c:v>2.0079214583394953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BCD-403E-B194-9A949D8E6199}"/>
            </c:ext>
          </c:extLst>
        </c:ser>
        <c:ser>
          <c:idx val="1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'Macbook Pro - HDR - 600'!$C$2:$C$13</c:f>
              <c:numCache>
                <c:formatCode>0.000</c:formatCode>
                <c:ptCount val="12"/>
                <c:pt idx="0">
                  <c:v>0</c:v>
                </c:pt>
                <c:pt idx="1">
                  <c:v>0.1821161901293025</c:v>
                </c:pt>
                <c:pt idx="2">
                  <c:v>0.36423238025860499</c:v>
                </c:pt>
                <c:pt idx="3">
                  <c:v>0.54634857038790752</c:v>
                </c:pt>
                <c:pt idx="4">
                  <c:v>0.72846476051720999</c:v>
                </c:pt>
                <c:pt idx="5">
                  <c:v>0.91058095064651245</c:v>
                </c:pt>
                <c:pt idx="6">
                  <c:v>1.092697140775815</c:v>
                </c:pt>
                <c:pt idx="7">
                  <c:v>1.2748133309051175</c:v>
                </c:pt>
                <c:pt idx="8">
                  <c:v>1.45692952103442</c:v>
                </c:pt>
                <c:pt idx="9">
                  <c:v>1.6390457111637224</c:v>
                </c:pt>
                <c:pt idx="10">
                  <c:v>1.8211619012930249</c:v>
                </c:pt>
                <c:pt idx="11">
                  <c:v>2.0079214583394953</c:v>
                </c:pt>
              </c:numCache>
            </c:numRef>
          </c:xVal>
          <c:yVal>
            <c:numRef>
              <c:f>'Macbook Pro - HDR - 600'!$B$2:$B$13</c:f>
              <c:numCache>
                <c:formatCode>General</c:formatCode>
                <c:ptCount val="12"/>
                <c:pt idx="0">
                  <c:v>0</c:v>
                </c:pt>
                <c:pt idx="1">
                  <c:v>8.9999999999999993E-3</c:v>
                </c:pt>
                <c:pt idx="2">
                  <c:v>1.7000000000000001E-2</c:v>
                </c:pt>
                <c:pt idx="3">
                  <c:v>3.5999999999999997E-2</c:v>
                </c:pt>
                <c:pt idx="4">
                  <c:v>6.8000000000000005E-2</c:v>
                </c:pt>
                <c:pt idx="5">
                  <c:v>0.112</c:v>
                </c:pt>
                <c:pt idx="6">
                  <c:v>0.17199999999999999</c:v>
                </c:pt>
                <c:pt idx="7">
                  <c:v>0.24299999999999999</c:v>
                </c:pt>
                <c:pt idx="8">
                  <c:v>0.32800000000000001</c:v>
                </c:pt>
                <c:pt idx="9">
                  <c:v>0.42399999999999999</c:v>
                </c:pt>
                <c:pt idx="10">
                  <c:v>0.53200000000000003</c:v>
                </c:pt>
                <c:pt idx="11">
                  <c:v>0.65700000000000003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BCD-403E-B194-9A949D8E6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6768"/>
        <c:axId val="55211664"/>
      </c:scatterChart>
      <c:valAx>
        <c:axId val="55206768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EDR Value x Reference White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11664"/>
        <c:crosses val="autoZero"/>
        <c:crossBetween val="midCat"/>
        <c:majorUnit val="0.1"/>
      </c:valAx>
      <c:valAx>
        <c:axId val="55211664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6768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2025 MacBook Pro - HDR Mode (600 nits reference white) - </a:t>
            </a:r>
            <a:r>
              <a:rPr lang="en-CA" baseline="0"/>
              <a:t>Log 2 Scale</a:t>
            </a:r>
          </a:p>
          <a:p>
            <a:pPr>
              <a:defRPr/>
            </a:pPr>
            <a:r>
              <a:rPr lang="en-CA" sz="1100"/>
              <a:t>(14-inch Liquid Retina XDR Nano-Texture Display)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- 600'!$C$3:$C$60</c:f>
              <c:numCache>
                <c:formatCode>0.000</c:formatCode>
                <c:ptCount val="58"/>
                <c:pt idx="0">
                  <c:v>0.1821161901293025</c:v>
                </c:pt>
                <c:pt idx="1">
                  <c:v>0.36423238025860499</c:v>
                </c:pt>
                <c:pt idx="2">
                  <c:v>0.54634857038790752</c:v>
                </c:pt>
                <c:pt idx="3">
                  <c:v>0.72846476051720999</c:v>
                </c:pt>
                <c:pt idx="4">
                  <c:v>0.91058095064651245</c:v>
                </c:pt>
                <c:pt idx="5">
                  <c:v>1.092697140775815</c:v>
                </c:pt>
                <c:pt idx="6">
                  <c:v>1.2748133309051175</c:v>
                </c:pt>
                <c:pt idx="7">
                  <c:v>1.45692952103442</c:v>
                </c:pt>
                <c:pt idx="8">
                  <c:v>1.6390457111637224</c:v>
                </c:pt>
                <c:pt idx="9">
                  <c:v>1.8211619012930249</c:v>
                </c:pt>
                <c:pt idx="10">
                  <c:v>2.0079214583394953</c:v>
                </c:pt>
                <c:pt idx="11">
                  <c:v>2.2059043944284604</c:v>
                </c:pt>
                <c:pt idx="12">
                  <c:v>2.4148302110977848</c:v>
                </c:pt>
                <c:pt idx="13">
                  <c:v>2.6348652224461762</c:v>
                </c:pt>
                <c:pt idx="14">
                  <c:v>2.8661720884162372</c:v>
                </c:pt>
                <c:pt idx="15">
                  <c:v>3.1089100214030321</c:v>
                </c:pt>
                <c:pt idx="16">
                  <c:v>3.3632349745216361</c:v>
                </c:pt>
                <c:pt idx="17">
                  <c:v>3.6292998137142325</c:v>
                </c:pt>
                <c:pt idx="18">
                  <c:v>3.9072544755566856</c:v>
                </c:pt>
                <c:pt idx="19">
                  <c:v>4.1972461123592302</c:v>
                </c:pt>
                <c:pt idx="20">
                  <c:v>4.4994192259357053</c:v>
                </c:pt>
                <c:pt idx="21">
                  <c:v>4.8139157912309969</c:v>
                </c:pt>
                <c:pt idx="22">
                  <c:v>5.1408753708415853</c:v>
                </c:pt>
                <c:pt idx="23">
                  <c:v>5.4804352213324714</c:v>
                </c:pt>
                <c:pt idx="24">
                  <c:v>5.8327303921427074</c:v>
                </c:pt>
                <c:pt idx="25">
                  <c:v>6.1978938177761629</c:v>
                </c:pt>
                <c:pt idx="26">
                  <c:v>6.5760564038929452</c:v>
                </c:pt>
                <c:pt idx="27">
                  <c:v>6.9673471078463329</c:v>
                </c:pt>
                <c:pt idx="28">
                  <c:v>7.3718930141495242</c:v>
                </c:pt>
                <c:pt idx="29">
                  <c:v>7.7898194053038097</c:v>
                </c:pt>
                <c:pt idx="30">
                  <c:v>8.2212498283738142</c:v>
                </c:pt>
                <c:pt idx="31">
                  <c:v>8.6663061576555265</c:v>
                </c:pt>
                <c:pt idx="32">
                  <c:v>9.1251086537476276</c:v>
                </c:pt>
                <c:pt idx="33">
                  <c:v>9.5977760193057815</c:v>
                </c:pt>
                <c:pt idx="34">
                  <c:v>10.084425451732434</c:v>
                </c:pt>
                <c:pt idx="35">
                  <c:v>10.585172693030453</c:v>
                </c:pt>
                <c:pt idx="36">
                  <c:v>12.731406225602131</c:v>
                </c:pt>
                <c:pt idx="37">
                  <c:v>19.13761984380691</c:v>
                </c:pt>
                <c:pt idx="38">
                  <c:v>27.111722631405325</c:v>
                </c:pt>
                <c:pt idx="39">
                  <c:v>36.747632538970564</c:v>
                </c:pt>
                <c:pt idx="40">
                  <c:v>48.131892188680979</c:v>
                </c:pt>
                <c:pt idx="41">
                  <c:v>61.345039852860793</c:v>
                </c:pt>
                <c:pt idx="42">
                  <c:v>76.462608261388453</c:v>
                </c:pt>
                <c:pt idx="43">
                  <c:v>112.69246338040671</c:v>
                </c:pt>
                <c:pt idx="44">
                  <c:v>157.35039451781773</c:v>
                </c:pt>
                <c:pt idx="45">
                  <c:v>210.91955970026362</c:v>
                </c:pt>
                <c:pt idx="46">
                  <c:v>273.84661390824277</c:v>
                </c:pt>
                <c:pt idx="47">
                  <c:v>346.54826425779038</c:v>
                </c:pt>
                <c:pt idx="48">
                  <c:v>429.41610030388841</c:v>
                </c:pt>
                <c:pt idx="49">
                  <c:v>522.82027151927832</c:v>
                </c:pt>
                <c:pt idx="50">
                  <c:v>600</c:v>
                </c:pt>
                <c:pt idx="51">
                  <c:v>700</c:v>
                </c:pt>
                <c:pt idx="52">
                  <c:v>800</c:v>
                </c:pt>
                <c:pt idx="53">
                  <c:v>900</c:v>
                </c:pt>
                <c:pt idx="54">
                  <c:v>1000</c:v>
                </c:pt>
                <c:pt idx="55">
                  <c:v>1200</c:v>
                </c:pt>
                <c:pt idx="56">
                  <c:v>1400</c:v>
                </c:pt>
                <c:pt idx="57">
                  <c:v>1600</c:v>
                </c:pt>
              </c:numCache>
            </c:numRef>
          </c:xVal>
          <c:yVal>
            <c:numRef>
              <c:f>'Macbook Pro - HDR - 600'!$C$3:$C$60</c:f>
              <c:numCache>
                <c:formatCode>0.000</c:formatCode>
                <c:ptCount val="58"/>
                <c:pt idx="0">
                  <c:v>0.1821161901293025</c:v>
                </c:pt>
                <c:pt idx="1">
                  <c:v>0.36423238025860499</c:v>
                </c:pt>
                <c:pt idx="2">
                  <c:v>0.54634857038790752</c:v>
                </c:pt>
                <c:pt idx="3">
                  <c:v>0.72846476051720999</c:v>
                </c:pt>
                <c:pt idx="4">
                  <c:v>0.91058095064651245</c:v>
                </c:pt>
                <c:pt idx="5">
                  <c:v>1.092697140775815</c:v>
                </c:pt>
                <c:pt idx="6">
                  <c:v>1.2748133309051175</c:v>
                </c:pt>
                <c:pt idx="7">
                  <c:v>1.45692952103442</c:v>
                </c:pt>
                <c:pt idx="8">
                  <c:v>1.6390457111637224</c:v>
                </c:pt>
                <c:pt idx="9">
                  <c:v>1.8211619012930249</c:v>
                </c:pt>
                <c:pt idx="10">
                  <c:v>2.0079214583394953</c:v>
                </c:pt>
                <c:pt idx="11">
                  <c:v>2.2059043944284604</c:v>
                </c:pt>
                <c:pt idx="12">
                  <c:v>2.4148302110977848</c:v>
                </c:pt>
                <c:pt idx="13">
                  <c:v>2.6348652224461762</c:v>
                </c:pt>
                <c:pt idx="14">
                  <c:v>2.8661720884162372</c:v>
                </c:pt>
                <c:pt idx="15">
                  <c:v>3.1089100214030321</c:v>
                </c:pt>
                <c:pt idx="16">
                  <c:v>3.3632349745216361</c:v>
                </c:pt>
                <c:pt idx="17">
                  <c:v>3.6292998137142325</c:v>
                </c:pt>
                <c:pt idx="18">
                  <c:v>3.9072544755566856</c:v>
                </c:pt>
                <c:pt idx="19">
                  <c:v>4.1972461123592302</c:v>
                </c:pt>
                <c:pt idx="20">
                  <c:v>4.4994192259357053</c:v>
                </c:pt>
                <c:pt idx="21">
                  <c:v>4.8139157912309969</c:v>
                </c:pt>
                <c:pt idx="22">
                  <c:v>5.1408753708415853</c:v>
                </c:pt>
                <c:pt idx="23">
                  <c:v>5.4804352213324714</c:v>
                </c:pt>
                <c:pt idx="24">
                  <c:v>5.8327303921427074</c:v>
                </c:pt>
                <c:pt idx="25">
                  <c:v>6.1978938177761629</c:v>
                </c:pt>
                <c:pt idx="26">
                  <c:v>6.5760564038929452</c:v>
                </c:pt>
                <c:pt idx="27">
                  <c:v>6.9673471078463329</c:v>
                </c:pt>
                <c:pt idx="28">
                  <c:v>7.3718930141495242</c:v>
                </c:pt>
                <c:pt idx="29">
                  <c:v>7.7898194053038097</c:v>
                </c:pt>
                <c:pt idx="30">
                  <c:v>8.2212498283738142</c:v>
                </c:pt>
                <c:pt idx="31">
                  <c:v>8.6663061576555265</c:v>
                </c:pt>
                <c:pt idx="32">
                  <c:v>9.1251086537476276</c:v>
                </c:pt>
                <c:pt idx="33">
                  <c:v>9.5977760193057815</c:v>
                </c:pt>
                <c:pt idx="34">
                  <c:v>10.084425451732434</c:v>
                </c:pt>
                <c:pt idx="35">
                  <c:v>10.585172693030453</c:v>
                </c:pt>
                <c:pt idx="36">
                  <c:v>12.731406225602131</c:v>
                </c:pt>
                <c:pt idx="37">
                  <c:v>19.13761984380691</c:v>
                </c:pt>
                <c:pt idx="38">
                  <c:v>27.111722631405325</c:v>
                </c:pt>
                <c:pt idx="39">
                  <c:v>36.747632538970564</c:v>
                </c:pt>
                <c:pt idx="40">
                  <c:v>48.131892188680979</c:v>
                </c:pt>
                <c:pt idx="41">
                  <c:v>61.345039852860793</c:v>
                </c:pt>
                <c:pt idx="42">
                  <c:v>76.462608261388453</c:v>
                </c:pt>
                <c:pt idx="43">
                  <c:v>112.69246338040671</c:v>
                </c:pt>
                <c:pt idx="44">
                  <c:v>157.35039451781773</c:v>
                </c:pt>
                <c:pt idx="45">
                  <c:v>210.91955970026362</c:v>
                </c:pt>
                <c:pt idx="46">
                  <c:v>273.84661390824277</c:v>
                </c:pt>
                <c:pt idx="47">
                  <c:v>346.54826425779038</c:v>
                </c:pt>
                <c:pt idx="48">
                  <c:v>429.41610030388841</c:v>
                </c:pt>
                <c:pt idx="49">
                  <c:v>522.82027151927832</c:v>
                </c:pt>
                <c:pt idx="50">
                  <c:v>600</c:v>
                </c:pt>
                <c:pt idx="51">
                  <c:v>700</c:v>
                </c:pt>
                <c:pt idx="52">
                  <c:v>800</c:v>
                </c:pt>
                <c:pt idx="53">
                  <c:v>900</c:v>
                </c:pt>
                <c:pt idx="54">
                  <c:v>1000</c:v>
                </c:pt>
                <c:pt idx="55">
                  <c:v>1200</c:v>
                </c:pt>
                <c:pt idx="56">
                  <c:v>1400</c:v>
                </c:pt>
                <c:pt idx="57">
                  <c:v>1600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B3-4A49-9CA0-32E7B8B1F79A}"/>
            </c:ext>
          </c:extLst>
        </c:ser>
        <c:ser>
          <c:idx val="1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'Macbook Pro - HDR - 600'!$C$3:$C$60</c:f>
              <c:numCache>
                <c:formatCode>0.000</c:formatCode>
                <c:ptCount val="58"/>
                <c:pt idx="0">
                  <c:v>0.1821161901293025</c:v>
                </c:pt>
                <c:pt idx="1">
                  <c:v>0.36423238025860499</c:v>
                </c:pt>
                <c:pt idx="2">
                  <c:v>0.54634857038790752</c:v>
                </c:pt>
                <c:pt idx="3">
                  <c:v>0.72846476051720999</c:v>
                </c:pt>
                <c:pt idx="4">
                  <c:v>0.91058095064651245</c:v>
                </c:pt>
                <c:pt idx="5">
                  <c:v>1.092697140775815</c:v>
                </c:pt>
                <c:pt idx="6">
                  <c:v>1.2748133309051175</c:v>
                </c:pt>
                <c:pt idx="7">
                  <c:v>1.45692952103442</c:v>
                </c:pt>
                <c:pt idx="8">
                  <c:v>1.6390457111637224</c:v>
                </c:pt>
                <c:pt idx="9">
                  <c:v>1.8211619012930249</c:v>
                </c:pt>
                <c:pt idx="10">
                  <c:v>2.0079214583394953</c:v>
                </c:pt>
                <c:pt idx="11">
                  <c:v>2.2059043944284604</c:v>
                </c:pt>
                <c:pt idx="12">
                  <c:v>2.4148302110977848</c:v>
                </c:pt>
                <c:pt idx="13">
                  <c:v>2.6348652224461762</c:v>
                </c:pt>
                <c:pt idx="14">
                  <c:v>2.8661720884162372</c:v>
                </c:pt>
                <c:pt idx="15">
                  <c:v>3.1089100214030321</c:v>
                </c:pt>
                <c:pt idx="16">
                  <c:v>3.3632349745216361</c:v>
                </c:pt>
                <c:pt idx="17">
                  <c:v>3.6292998137142325</c:v>
                </c:pt>
                <c:pt idx="18">
                  <c:v>3.9072544755566856</c:v>
                </c:pt>
                <c:pt idx="19">
                  <c:v>4.1972461123592302</c:v>
                </c:pt>
                <c:pt idx="20">
                  <c:v>4.4994192259357053</c:v>
                </c:pt>
                <c:pt idx="21">
                  <c:v>4.8139157912309969</c:v>
                </c:pt>
                <c:pt idx="22">
                  <c:v>5.1408753708415853</c:v>
                </c:pt>
                <c:pt idx="23">
                  <c:v>5.4804352213324714</c:v>
                </c:pt>
                <c:pt idx="24">
                  <c:v>5.8327303921427074</c:v>
                </c:pt>
                <c:pt idx="25">
                  <c:v>6.1978938177761629</c:v>
                </c:pt>
                <c:pt idx="26">
                  <c:v>6.5760564038929452</c:v>
                </c:pt>
                <c:pt idx="27">
                  <c:v>6.9673471078463329</c:v>
                </c:pt>
                <c:pt idx="28">
                  <c:v>7.3718930141495242</c:v>
                </c:pt>
                <c:pt idx="29">
                  <c:v>7.7898194053038097</c:v>
                </c:pt>
                <c:pt idx="30">
                  <c:v>8.2212498283738142</c:v>
                </c:pt>
                <c:pt idx="31">
                  <c:v>8.6663061576555265</c:v>
                </c:pt>
                <c:pt idx="32">
                  <c:v>9.1251086537476276</c:v>
                </c:pt>
                <c:pt idx="33">
                  <c:v>9.5977760193057815</c:v>
                </c:pt>
                <c:pt idx="34">
                  <c:v>10.084425451732434</c:v>
                </c:pt>
                <c:pt idx="35">
                  <c:v>10.585172693030453</c:v>
                </c:pt>
                <c:pt idx="36">
                  <c:v>12.731406225602131</c:v>
                </c:pt>
                <c:pt idx="37">
                  <c:v>19.13761984380691</c:v>
                </c:pt>
                <c:pt idx="38">
                  <c:v>27.111722631405325</c:v>
                </c:pt>
                <c:pt idx="39">
                  <c:v>36.747632538970564</c:v>
                </c:pt>
                <c:pt idx="40">
                  <c:v>48.131892188680979</c:v>
                </c:pt>
                <c:pt idx="41">
                  <c:v>61.345039852860793</c:v>
                </c:pt>
                <c:pt idx="42">
                  <c:v>76.462608261388453</c:v>
                </c:pt>
                <c:pt idx="43">
                  <c:v>112.69246338040671</c:v>
                </c:pt>
                <c:pt idx="44">
                  <c:v>157.35039451781773</c:v>
                </c:pt>
                <c:pt idx="45">
                  <c:v>210.91955970026362</c:v>
                </c:pt>
                <c:pt idx="46">
                  <c:v>273.84661390824277</c:v>
                </c:pt>
                <c:pt idx="47">
                  <c:v>346.54826425779038</c:v>
                </c:pt>
                <c:pt idx="48">
                  <c:v>429.41610030388841</c:v>
                </c:pt>
                <c:pt idx="49">
                  <c:v>522.82027151927832</c:v>
                </c:pt>
                <c:pt idx="50">
                  <c:v>600</c:v>
                </c:pt>
                <c:pt idx="51">
                  <c:v>700</c:v>
                </c:pt>
                <c:pt idx="52">
                  <c:v>800</c:v>
                </c:pt>
                <c:pt idx="53">
                  <c:v>900</c:v>
                </c:pt>
                <c:pt idx="54">
                  <c:v>1000</c:v>
                </c:pt>
                <c:pt idx="55">
                  <c:v>1200</c:v>
                </c:pt>
                <c:pt idx="56">
                  <c:v>1400</c:v>
                </c:pt>
                <c:pt idx="57">
                  <c:v>1600</c:v>
                </c:pt>
              </c:numCache>
            </c:numRef>
          </c:xVal>
          <c:yVal>
            <c:numRef>
              <c:f>'Macbook Pro - HDR - 600'!$B$3:$B$60</c:f>
              <c:numCache>
                <c:formatCode>General</c:formatCode>
                <c:ptCount val="58"/>
                <c:pt idx="0">
                  <c:v>8.9999999999999993E-3</c:v>
                </c:pt>
                <c:pt idx="1">
                  <c:v>1.7000000000000001E-2</c:v>
                </c:pt>
                <c:pt idx="2">
                  <c:v>3.5999999999999997E-2</c:v>
                </c:pt>
                <c:pt idx="3">
                  <c:v>6.8000000000000005E-2</c:v>
                </c:pt>
                <c:pt idx="4">
                  <c:v>0.112</c:v>
                </c:pt>
                <c:pt idx="5">
                  <c:v>0.17199999999999999</c:v>
                </c:pt>
                <c:pt idx="6">
                  <c:v>0.24299999999999999</c:v>
                </c:pt>
                <c:pt idx="7">
                  <c:v>0.32800000000000001</c:v>
                </c:pt>
                <c:pt idx="8">
                  <c:v>0.42399999999999999</c:v>
                </c:pt>
                <c:pt idx="9">
                  <c:v>0.53200000000000003</c:v>
                </c:pt>
                <c:pt idx="10">
                  <c:v>0.65700000000000003</c:v>
                </c:pt>
                <c:pt idx="11">
                  <c:v>0.79700000000000004</c:v>
                </c:pt>
                <c:pt idx="12">
                  <c:v>0.95199999999999996</c:v>
                </c:pt>
                <c:pt idx="13">
                  <c:v>1.117</c:v>
                </c:pt>
                <c:pt idx="14">
                  <c:v>1.296</c:v>
                </c:pt>
                <c:pt idx="15">
                  <c:v>1.49</c:v>
                </c:pt>
                <c:pt idx="16">
                  <c:v>1.702</c:v>
                </c:pt>
                <c:pt idx="17">
                  <c:v>1.925</c:v>
                </c:pt>
                <c:pt idx="18">
                  <c:v>2.1640000000000001</c:v>
                </c:pt>
                <c:pt idx="19">
                  <c:v>2.4119999999999999</c:v>
                </c:pt>
                <c:pt idx="20">
                  <c:v>2.677</c:v>
                </c:pt>
                <c:pt idx="21">
                  <c:v>2.968</c:v>
                </c:pt>
                <c:pt idx="22">
                  <c:v>3.2810000000000001</c:v>
                </c:pt>
                <c:pt idx="23">
                  <c:v>3.6</c:v>
                </c:pt>
                <c:pt idx="24">
                  <c:v>3.9409999999999998</c:v>
                </c:pt>
                <c:pt idx="25">
                  <c:v>4.298</c:v>
                </c:pt>
                <c:pt idx="26">
                  <c:v>4.673</c:v>
                </c:pt>
                <c:pt idx="27">
                  <c:v>5.048</c:v>
                </c:pt>
                <c:pt idx="28">
                  <c:v>5.452</c:v>
                </c:pt>
                <c:pt idx="29">
                  <c:v>5.8780000000000001</c:v>
                </c:pt>
                <c:pt idx="30">
                  <c:v>6.3070000000000004</c:v>
                </c:pt>
                <c:pt idx="31">
                  <c:v>6.7649999999999997</c:v>
                </c:pt>
                <c:pt idx="32">
                  <c:v>7.2320000000000002</c:v>
                </c:pt>
                <c:pt idx="33">
                  <c:v>7.7270000000000003</c:v>
                </c:pt>
                <c:pt idx="34">
                  <c:v>8.2379999999999995</c:v>
                </c:pt>
                <c:pt idx="35">
                  <c:v>8.7850000000000001</c:v>
                </c:pt>
                <c:pt idx="36">
                  <c:v>11.04</c:v>
                </c:pt>
                <c:pt idx="37">
                  <c:v>17.96</c:v>
                </c:pt>
                <c:pt idx="38">
                  <c:v>26.82</c:v>
                </c:pt>
                <c:pt idx="39">
                  <c:v>37.57</c:v>
                </c:pt>
                <c:pt idx="40">
                  <c:v>50.34</c:v>
                </c:pt>
                <c:pt idx="41">
                  <c:v>65.23</c:v>
                </c:pt>
                <c:pt idx="42">
                  <c:v>82.12</c:v>
                </c:pt>
                <c:pt idx="43">
                  <c:v>122.7</c:v>
                </c:pt>
                <c:pt idx="44">
                  <c:v>172.1</c:v>
                </c:pt>
                <c:pt idx="45">
                  <c:v>230.3</c:v>
                </c:pt>
                <c:pt idx="46">
                  <c:v>298.7</c:v>
                </c:pt>
                <c:pt idx="47">
                  <c:v>376.5</c:v>
                </c:pt>
                <c:pt idx="48">
                  <c:v>464.8</c:v>
                </c:pt>
                <c:pt idx="49">
                  <c:v>562.6</c:v>
                </c:pt>
                <c:pt idx="50">
                  <c:v>642.20000000000005</c:v>
                </c:pt>
                <c:pt idx="51">
                  <c:v>747.8</c:v>
                </c:pt>
                <c:pt idx="52">
                  <c:v>854</c:v>
                </c:pt>
                <c:pt idx="53">
                  <c:v>961.5</c:v>
                </c:pt>
                <c:pt idx="54">
                  <c:v>1068</c:v>
                </c:pt>
                <c:pt idx="55">
                  <c:v>1284</c:v>
                </c:pt>
                <c:pt idx="56">
                  <c:v>1496</c:v>
                </c:pt>
                <c:pt idx="57">
                  <c:v>1712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B3-4A49-9CA0-32E7B8B1F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2416"/>
        <c:axId val="55203504"/>
      </c:scatterChart>
      <c:valAx>
        <c:axId val="55202416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EDR Value x Reference White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3504"/>
        <c:crosses val="autoZero"/>
        <c:crossBetween val="midCat"/>
        <c:majorUnit val="4"/>
      </c:valAx>
      <c:valAx>
        <c:axId val="55203504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2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/>
              <a:t>2025 MacBook Pro - </a:t>
            </a: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HDR Mode (140 nits reference white) - Linear Scale</a:t>
            </a:r>
          </a:p>
          <a:p>
            <a:pPr>
              <a:defRPr/>
            </a:pPr>
            <a:r>
              <a:rPr lang="en-CA" sz="1100" b="0" i="0" u="none" strike="noStrike" baseline="0"/>
              <a:t>(14-inch Liquid Retina XDR Nano-Texture Display)</a:t>
            </a:r>
            <a:endParaRPr lang="en-CA"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P3 Prim - HDR - 140'!$F$2:$F$17</c:f>
              <c:numCache>
                <c:formatCode>0.000</c:formatCode>
                <c:ptCount val="16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0.33995022157469801</c:v>
                </c:pt>
                <c:pt idx="8">
                  <c:v>0.42493777696837248</c:v>
                </c:pt>
                <c:pt idx="9">
                  <c:v>0.51471102536664071</c:v>
                </c:pt>
                <c:pt idx="10">
                  <c:v>0.61480188523744106</c:v>
                </c:pt>
                <c:pt idx="11">
                  <c:v>0.72541233832737417</c:v>
                </c:pt>
                <c:pt idx="12">
                  <c:v>0.84683662319998754</c:v>
                </c:pt>
                <c:pt idx="13">
                  <c:v>0.97935742621715383</c:v>
                </c:pt>
                <c:pt idx="14">
                  <c:v>1.3609704248332983</c:v>
                </c:pt>
                <c:pt idx="15">
                  <c:v>2.022138103452956</c:v>
                </c:pt>
              </c:numCache>
            </c:numRef>
          </c:xVal>
          <c:yVal>
            <c:numRef>
              <c:f>'Macbook Pro P3 Prim - HDR - 140'!$F$2:$F$17</c:f>
              <c:numCache>
                <c:formatCode>0.000</c:formatCode>
                <c:ptCount val="16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0.33995022157469801</c:v>
                </c:pt>
                <c:pt idx="8">
                  <c:v>0.42493777696837248</c:v>
                </c:pt>
                <c:pt idx="9">
                  <c:v>0.51471102536664071</c:v>
                </c:pt>
                <c:pt idx="10">
                  <c:v>0.61480188523744106</c:v>
                </c:pt>
                <c:pt idx="11">
                  <c:v>0.72541233832737417</c:v>
                </c:pt>
                <c:pt idx="12">
                  <c:v>0.84683662319998754</c:v>
                </c:pt>
                <c:pt idx="13">
                  <c:v>0.97935742621715383</c:v>
                </c:pt>
                <c:pt idx="14">
                  <c:v>1.3609704248332983</c:v>
                </c:pt>
                <c:pt idx="15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35B-4BE4-8E9C-91DE7DAD3BAF}"/>
            </c:ext>
          </c:extLst>
        </c:ser>
        <c:ser>
          <c:idx val="2"/>
          <c:order val="1"/>
          <c:tx>
            <c:v>White Luminance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- 140'!$F$2:$F$17</c:f>
              <c:numCache>
                <c:formatCode>0.000</c:formatCode>
                <c:ptCount val="16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0.33995022157469801</c:v>
                </c:pt>
                <c:pt idx="8">
                  <c:v>0.42493777696837248</c:v>
                </c:pt>
                <c:pt idx="9">
                  <c:v>0.51471102536664071</c:v>
                </c:pt>
                <c:pt idx="10">
                  <c:v>0.61480188523744106</c:v>
                </c:pt>
                <c:pt idx="11">
                  <c:v>0.72541233832737417</c:v>
                </c:pt>
                <c:pt idx="12">
                  <c:v>0.84683662319998754</c:v>
                </c:pt>
                <c:pt idx="13">
                  <c:v>0.97935742621715383</c:v>
                </c:pt>
                <c:pt idx="14">
                  <c:v>1.3609704248332983</c:v>
                </c:pt>
                <c:pt idx="15">
                  <c:v>2.022138103452956</c:v>
                </c:pt>
              </c:numCache>
            </c:numRef>
          </c:xVal>
          <c:yVal>
            <c:numRef>
              <c:f>'Macbook Pro P3 Prim - HDR - 140'!$E$2:$E$17</c:f>
              <c:numCache>
                <c:formatCode>General</c:formatCode>
                <c:ptCount val="16"/>
                <c:pt idx="0">
                  <c:v>0</c:v>
                </c:pt>
                <c:pt idx="1">
                  <c:v>5.0000000000000001E-3</c:v>
                </c:pt>
                <c:pt idx="2">
                  <c:v>7.0000000000000001E-3</c:v>
                </c:pt>
                <c:pt idx="3">
                  <c:v>0.01</c:v>
                </c:pt>
                <c:pt idx="4">
                  <c:v>1.6E-2</c:v>
                </c:pt>
                <c:pt idx="5">
                  <c:v>2.5000000000000001E-2</c:v>
                </c:pt>
                <c:pt idx="6">
                  <c:v>3.9E-2</c:v>
                </c:pt>
                <c:pt idx="7">
                  <c:v>7.2999999999999995E-2</c:v>
                </c:pt>
                <c:pt idx="8">
                  <c:v>0.12</c:v>
                </c:pt>
                <c:pt idx="9">
                  <c:v>0.18099999999999999</c:v>
                </c:pt>
                <c:pt idx="10">
                  <c:v>0.25700000000000001</c:v>
                </c:pt>
                <c:pt idx="11">
                  <c:v>0.34699999999999998</c:v>
                </c:pt>
                <c:pt idx="12">
                  <c:v>0.44900000000000001</c:v>
                </c:pt>
                <c:pt idx="13">
                  <c:v>0.56999999999999995</c:v>
                </c:pt>
                <c:pt idx="14">
                  <c:v>0.94799999999999995</c:v>
                </c:pt>
                <c:pt idx="15">
                  <c:v>1.629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35B-4BE4-8E9C-91DE7DAD3BAF}"/>
            </c:ext>
          </c:extLst>
        </c:ser>
        <c:ser>
          <c:idx val="1"/>
          <c:order val="2"/>
          <c:tx>
            <c:v>P3 Red Luminance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- 140'!$F$2:$F$17</c:f>
              <c:numCache>
                <c:formatCode>0.000</c:formatCode>
                <c:ptCount val="16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0.33995022157469801</c:v>
                </c:pt>
                <c:pt idx="8">
                  <c:v>0.42493777696837248</c:v>
                </c:pt>
                <c:pt idx="9">
                  <c:v>0.51471102536664071</c:v>
                </c:pt>
                <c:pt idx="10">
                  <c:v>0.61480188523744106</c:v>
                </c:pt>
                <c:pt idx="11">
                  <c:v>0.72541233832737417</c:v>
                </c:pt>
                <c:pt idx="12">
                  <c:v>0.84683662319998754</c:v>
                </c:pt>
                <c:pt idx="13">
                  <c:v>0.97935742621715383</c:v>
                </c:pt>
                <c:pt idx="14">
                  <c:v>1.3609704248332983</c:v>
                </c:pt>
                <c:pt idx="15">
                  <c:v>2.022138103452956</c:v>
                </c:pt>
              </c:numCache>
            </c:numRef>
          </c:xVal>
          <c:yVal>
            <c:numRef>
              <c:f>'Macbook Pro P3 Prim - HDR - 140'!$B$2:$B$17</c:f>
              <c:numCache>
                <c:formatCode>General</c:formatCode>
                <c:ptCount val="16"/>
                <c:pt idx="0">
                  <c:v>0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6.0000000000000001E-3</c:v>
                </c:pt>
                <c:pt idx="4">
                  <c:v>8.0000000000000002E-3</c:v>
                </c:pt>
                <c:pt idx="5">
                  <c:v>0.01</c:v>
                </c:pt>
                <c:pt idx="6">
                  <c:v>1.2999999999999999E-2</c:v>
                </c:pt>
                <c:pt idx="7">
                  <c:v>0.02</c:v>
                </c:pt>
                <c:pt idx="8">
                  <c:v>3.2000000000000001E-2</c:v>
                </c:pt>
                <c:pt idx="9">
                  <c:v>4.7E-2</c:v>
                </c:pt>
                <c:pt idx="10">
                  <c:v>6.7000000000000004E-2</c:v>
                </c:pt>
                <c:pt idx="11">
                  <c:v>0.09</c:v>
                </c:pt>
                <c:pt idx="12">
                  <c:v>0.11700000000000001</c:v>
                </c:pt>
                <c:pt idx="13">
                  <c:v>0.14799999999999999</c:v>
                </c:pt>
                <c:pt idx="14">
                  <c:v>0.247</c:v>
                </c:pt>
                <c:pt idx="15">
                  <c:v>0.42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2DA-4A7C-93AE-CB3FDBEA28B9}"/>
            </c:ext>
          </c:extLst>
        </c:ser>
        <c:ser>
          <c:idx val="3"/>
          <c:order val="3"/>
          <c:tx>
            <c:v>P3 Green Luminance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- 140'!$F$2:$F$17</c:f>
              <c:numCache>
                <c:formatCode>0.000</c:formatCode>
                <c:ptCount val="16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0.33995022157469801</c:v>
                </c:pt>
                <c:pt idx="8">
                  <c:v>0.42493777696837248</c:v>
                </c:pt>
                <c:pt idx="9">
                  <c:v>0.51471102536664071</c:v>
                </c:pt>
                <c:pt idx="10">
                  <c:v>0.61480188523744106</c:v>
                </c:pt>
                <c:pt idx="11">
                  <c:v>0.72541233832737417</c:v>
                </c:pt>
                <c:pt idx="12">
                  <c:v>0.84683662319998754</c:v>
                </c:pt>
                <c:pt idx="13">
                  <c:v>0.97935742621715383</c:v>
                </c:pt>
                <c:pt idx="14">
                  <c:v>1.3609704248332983</c:v>
                </c:pt>
                <c:pt idx="15">
                  <c:v>2.022138103452956</c:v>
                </c:pt>
              </c:numCache>
            </c:numRef>
          </c:xVal>
          <c:yVal>
            <c:numRef>
              <c:f>'Macbook Pro P3 Prim - HDR - 140'!$C$2:$C$17</c:f>
              <c:numCache>
                <c:formatCode>General</c:formatCode>
                <c:ptCount val="16"/>
                <c:pt idx="0">
                  <c:v>0</c:v>
                </c:pt>
                <c:pt idx="1">
                  <c:v>5.0000000000000001E-3</c:v>
                </c:pt>
                <c:pt idx="2">
                  <c:v>6.0000000000000001E-3</c:v>
                </c:pt>
                <c:pt idx="3">
                  <c:v>8.0000000000000002E-3</c:v>
                </c:pt>
                <c:pt idx="4">
                  <c:v>1.2E-2</c:v>
                </c:pt>
                <c:pt idx="5">
                  <c:v>1.9E-2</c:v>
                </c:pt>
                <c:pt idx="6">
                  <c:v>2.7E-2</c:v>
                </c:pt>
                <c:pt idx="7">
                  <c:v>5.0999999999999997E-2</c:v>
                </c:pt>
                <c:pt idx="8">
                  <c:v>8.2000000000000003E-2</c:v>
                </c:pt>
                <c:pt idx="9">
                  <c:v>0.123</c:v>
                </c:pt>
                <c:pt idx="10">
                  <c:v>0.17599999999999999</c:v>
                </c:pt>
                <c:pt idx="11">
                  <c:v>0.23699999999999999</c:v>
                </c:pt>
                <c:pt idx="12">
                  <c:v>0.307</c:v>
                </c:pt>
                <c:pt idx="13">
                  <c:v>0.39</c:v>
                </c:pt>
                <c:pt idx="14">
                  <c:v>0.64900000000000002</c:v>
                </c:pt>
                <c:pt idx="15">
                  <c:v>1.115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2DA-4A7C-93AE-CB3FDBEA28B9}"/>
            </c:ext>
          </c:extLst>
        </c:ser>
        <c:ser>
          <c:idx val="4"/>
          <c:order val="4"/>
          <c:tx>
            <c:v>P3 Blue Luminance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'Macbook Pro P3 Prim - HDR - 140'!$F$2:$F$17</c:f>
              <c:numCache>
                <c:formatCode>0.000</c:formatCode>
                <c:ptCount val="16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0.33995022157469801</c:v>
                </c:pt>
                <c:pt idx="8">
                  <c:v>0.42493777696837248</c:v>
                </c:pt>
                <c:pt idx="9">
                  <c:v>0.51471102536664071</c:v>
                </c:pt>
                <c:pt idx="10">
                  <c:v>0.61480188523744106</c:v>
                </c:pt>
                <c:pt idx="11">
                  <c:v>0.72541233832737417</c:v>
                </c:pt>
                <c:pt idx="12">
                  <c:v>0.84683662319998754</c:v>
                </c:pt>
                <c:pt idx="13">
                  <c:v>0.97935742621715383</c:v>
                </c:pt>
                <c:pt idx="14">
                  <c:v>1.3609704248332983</c:v>
                </c:pt>
                <c:pt idx="15">
                  <c:v>2.022138103452956</c:v>
                </c:pt>
              </c:numCache>
            </c:numRef>
          </c:xVal>
          <c:yVal>
            <c:numRef>
              <c:f>'Macbook Pro P3 Prim - HDR - 140'!$D$2:$D$17</c:f>
              <c:numCache>
                <c:formatCode>General</c:formatCode>
                <c:ptCount val="16"/>
                <c:pt idx="0">
                  <c:v>0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0.01</c:v>
                </c:pt>
                <c:pt idx="9">
                  <c:v>1.4999999999999999E-2</c:v>
                </c:pt>
                <c:pt idx="10">
                  <c:v>2.1000000000000001E-2</c:v>
                </c:pt>
                <c:pt idx="11">
                  <c:v>2.8000000000000001E-2</c:v>
                </c:pt>
                <c:pt idx="12">
                  <c:v>3.5999999999999997E-2</c:v>
                </c:pt>
                <c:pt idx="13">
                  <c:v>4.5999999999999999E-2</c:v>
                </c:pt>
                <c:pt idx="14">
                  <c:v>7.3999999999999996E-2</c:v>
                </c:pt>
                <c:pt idx="15">
                  <c:v>0.123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2DA-4A7C-93AE-CB3FDBEA2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98608"/>
        <c:axId val="55212208"/>
      </c:scatterChart>
      <c:valAx>
        <c:axId val="55198608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EDR Value x Reference White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12208"/>
        <c:crosses val="autoZero"/>
        <c:crossBetween val="midCat"/>
        <c:majorUnit val="0.1"/>
      </c:valAx>
      <c:valAx>
        <c:axId val="552122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98608"/>
        <c:crosses val="autoZero"/>
        <c:crossBetween val="midCat"/>
        <c:majorUnit val="5.000000000000001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2025 MacBook Pro - HDR Mode (140 nits reference white) - Log 2 Scale</a:t>
            </a:r>
          </a:p>
          <a:p>
            <a:pPr>
              <a:defRPr/>
            </a:pPr>
            <a:r>
              <a:rPr lang="en-CA" sz="1100"/>
              <a:t>(14-inch Liquid Retina XDR Nano-Texture Display)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x = y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P3 Prim - HDR - 140'!$F$3:$F$45</c:f>
              <c:numCache>
                <c:formatCode>0.000</c:formatCode>
                <c:ptCount val="4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0.33995022157469801</c:v>
                </c:pt>
                <c:pt idx="7">
                  <c:v>0.42493777696837248</c:v>
                </c:pt>
                <c:pt idx="8">
                  <c:v>0.51471102536664071</c:v>
                </c:pt>
                <c:pt idx="9">
                  <c:v>0.61480188523744106</c:v>
                </c:pt>
                <c:pt idx="10">
                  <c:v>0.72541233832737417</c:v>
                </c:pt>
                <c:pt idx="11">
                  <c:v>0.84683662319998754</c:v>
                </c:pt>
                <c:pt idx="12">
                  <c:v>0.97935742621715383</c:v>
                </c:pt>
                <c:pt idx="13">
                  <c:v>1.3609704248332983</c:v>
                </c:pt>
                <c:pt idx="14">
                  <c:v>2.022138103452956</c:v>
                </c:pt>
                <c:pt idx="15">
                  <c:v>2.3530326054042345</c:v>
                </c:pt>
                <c:pt idx="16">
                  <c:v>2.9706614526404973</c:v>
                </c:pt>
                <c:pt idx="17">
                  <c:v>4.4654446302216124</c:v>
                </c:pt>
                <c:pt idx="18">
                  <c:v>6.3260686139945754</c:v>
                </c:pt>
                <c:pt idx="19">
                  <c:v>8.5744475924264645</c:v>
                </c:pt>
                <c:pt idx="20">
                  <c:v>11.230774844025561</c:v>
                </c:pt>
                <c:pt idx="21">
                  <c:v>14.313842632334184</c:v>
                </c:pt>
                <c:pt idx="22">
                  <c:v>17.841275260990642</c:v>
                </c:pt>
                <c:pt idx="23">
                  <c:v>26.294908122094899</c:v>
                </c:pt>
                <c:pt idx="24">
                  <c:v>36.715092054157473</c:v>
                </c:pt>
                <c:pt idx="25">
                  <c:v>49.214563930061509</c:v>
                </c:pt>
                <c:pt idx="26">
                  <c:v>63.897543245256649</c:v>
                </c:pt>
                <c:pt idx="27">
                  <c:v>80.861261660151087</c:v>
                </c:pt>
                <c:pt idx="28">
                  <c:v>100.19709007090731</c:v>
                </c:pt>
                <c:pt idx="29">
                  <c:v>121.99139668783161</c:v>
                </c:pt>
                <c:pt idx="30">
                  <c:v>140</c:v>
                </c:pt>
                <c:pt idx="31">
                  <c:v>150</c:v>
                </c:pt>
                <c:pt idx="32">
                  <c:v>200</c:v>
                </c:pt>
                <c:pt idx="33">
                  <c:v>250</c:v>
                </c:pt>
                <c:pt idx="34">
                  <c:v>300</c:v>
                </c:pt>
                <c:pt idx="35">
                  <c:v>400</c:v>
                </c:pt>
                <c:pt idx="36">
                  <c:v>500</c:v>
                </c:pt>
                <c:pt idx="37">
                  <c:v>600</c:v>
                </c:pt>
                <c:pt idx="38">
                  <c:v>800</c:v>
                </c:pt>
                <c:pt idx="39">
                  <c:v>1000</c:v>
                </c:pt>
                <c:pt idx="40">
                  <c:v>1200</c:v>
                </c:pt>
                <c:pt idx="41">
                  <c:v>1400</c:v>
                </c:pt>
                <c:pt idx="42">
                  <c:v>1600</c:v>
                </c:pt>
              </c:numCache>
            </c:numRef>
          </c:xVal>
          <c:yVal>
            <c:numRef>
              <c:f>'Macbook Pro P3 Prim - HDR - 140'!$F$3:$F$45</c:f>
              <c:numCache>
                <c:formatCode>0.000</c:formatCode>
                <c:ptCount val="4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0.33995022157469801</c:v>
                </c:pt>
                <c:pt idx="7">
                  <c:v>0.42493777696837248</c:v>
                </c:pt>
                <c:pt idx="8">
                  <c:v>0.51471102536664071</c:v>
                </c:pt>
                <c:pt idx="9">
                  <c:v>0.61480188523744106</c:v>
                </c:pt>
                <c:pt idx="10">
                  <c:v>0.72541233832737417</c:v>
                </c:pt>
                <c:pt idx="11">
                  <c:v>0.84683662319998754</c:v>
                </c:pt>
                <c:pt idx="12">
                  <c:v>0.97935742621715383</c:v>
                </c:pt>
                <c:pt idx="13">
                  <c:v>1.3609704248332983</c:v>
                </c:pt>
                <c:pt idx="14">
                  <c:v>2.022138103452956</c:v>
                </c:pt>
                <c:pt idx="15">
                  <c:v>2.3530326054042345</c:v>
                </c:pt>
                <c:pt idx="16">
                  <c:v>2.9706614526404973</c:v>
                </c:pt>
                <c:pt idx="17">
                  <c:v>4.4654446302216124</c:v>
                </c:pt>
                <c:pt idx="18">
                  <c:v>6.3260686139945754</c:v>
                </c:pt>
                <c:pt idx="19">
                  <c:v>8.5744475924264645</c:v>
                </c:pt>
                <c:pt idx="20">
                  <c:v>11.230774844025561</c:v>
                </c:pt>
                <c:pt idx="21">
                  <c:v>14.313842632334184</c:v>
                </c:pt>
                <c:pt idx="22">
                  <c:v>17.841275260990642</c:v>
                </c:pt>
                <c:pt idx="23">
                  <c:v>26.294908122094899</c:v>
                </c:pt>
                <c:pt idx="24">
                  <c:v>36.715092054157473</c:v>
                </c:pt>
                <c:pt idx="25">
                  <c:v>49.214563930061509</c:v>
                </c:pt>
                <c:pt idx="26">
                  <c:v>63.897543245256649</c:v>
                </c:pt>
                <c:pt idx="27">
                  <c:v>80.861261660151087</c:v>
                </c:pt>
                <c:pt idx="28">
                  <c:v>100.19709007090731</c:v>
                </c:pt>
                <c:pt idx="29">
                  <c:v>121.99139668783161</c:v>
                </c:pt>
                <c:pt idx="30">
                  <c:v>140</c:v>
                </c:pt>
                <c:pt idx="31">
                  <c:v>150</c:v>
                </c:pt>
                <c:pt idx="32">
                  <c:v>200</c:v>
                </c:pt>
                <c:pt idx="33">
                  <c:v>250</c:v>
                </c:pt>
                <c:pt idx="34">
                  <c:v>300</c:v>
                </c:pt>
                <c:pt idx="35">
                  <c:v>400</c:v>
                </c:pt>
                <c:pt idx="36">
                  <c:v>500</c:v>
                </c:pt>
                <c:pt idx="37">
                  <c:v>600</c:v>
                </c:pt>
                <c:pt idx="38">
                  <c:v>800</c:v>
                </c:pt>
                <c:pt idx="39">
                  <c:v>1000</c:v>
                </c:pt>
                <c:pt idx="40">
                  <c:v>1200</c:v>
                </c:pt>
                <c:pt idx="41">
                  <c:v>1400</c:v>
                </c:pt>
                <c:pt idx="42">
                  <c:v>1600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FC-4795-A9F0-BE949A391E5A}"/>
            </c:ext>
          </c:extLst>
        </c:ser>
        <c:ser>
          <c:idx val="2"/>
          <c:order val="1"/>
          <c:tx>
            <c:v>White Luminance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- 140'!$F$3:$F$45</c:f>
              <c:numCache>
                <c:formatCode>0.000</c:formatCode>
                <c:ptCount val="4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0.33995022157469801</c:v>
                </c:pt>
                <c:pt idx="7">
                  <c:v>0.42493777696837248</c:v>
                </c:pt>
                <c:pt idx="8">
                  <c:v>0.51471102536664071</c:v>
                </c:pt>
                <c:pt idx="9">
                  <c:v>0.61480188523744106</c:v>
                </c:pt>
                <c:pt idx="10">
                  <c:v>0.72541233832737417</c:v>
                </c:pt>
                <c:pt idx="11">
                  <c:v>0.84683662319998754</c:v>
                </c:pt>
                <c:pt idx="12">
                  <c:v>0.97935742621715383</c:v>
                </c:pt>
                <c:pt idx="13">
                  <c:v>1.3609704248332983</c:v>
                </c:pt>
                <c:pt idx="14">
                  <c:v>2.022138103452956</c:v>
                </c:pt>
                <c:pt idx="15">
                  <c:v>2.3530326054042345</c:v>
                </c:pt>
                <c:pt idx="16">
                  <c:v>2.9706614526404973</c:v>
                </c:pt>
                <c:pt idx="17">
                  <c:v>4.4654446302216124</c:v>
                </c:pt>
                <c:pt idx="18">
                  <c:v>6.3260686139945754</c:v>
                </c:pt>
                <c:pt idx="19">
                  <c:v>8.5744475924264645</c:v>
                </c:pt>
                <c:pt idx="20">
                  <c:v>11.230774844025561</c:v>
                </c:pt>
                <c:pt idx="21">
                  <c:v>14.313842632334184</c:v>
                </c:pt>
                <c:pt idx="22">
                  <c:v>17.841275260990642</c:v>
                </c:pt>
                <c:pt idx="23">
                  <c:v>26.294908122094899</c:v>
                </c:pt>
                <c:pt idx="24">
                  <c:v>36.715092054157473</c:v>
                </c:pt>
                <c:pt idx="25">
                  <c:v>49.214563930061509</c:v>
                </c:pt>
                <c:pt idx="26">
                  <c:v>63.897543245256649</c:v>
                </c:pt>
                <c:pt idx="27">
                  <c:v>80.861261660151087</c:v>
                </c:pt>
                <c:pt idx="28">
                  <c:v>100.19709007090731</c:v>
                </c:pt>
                <c:pt idx="29">
                  <c:v>121.99139668783161</c:v>
                </c:pt>
                <c:pt idx="30">
                  <c:v>140</c:v>
                </c:pt>
                <c:pt idx="31">
                  <c:v>150</c:v>
                </c:pt>
                <c:pt idx="32">
                  <c:v>200</c:v>
                </c:pt>
                <c:pt idx="33">
                  <c:v>250</c:v>
                </c:pt>
                <c:pt idx="34">
                  <c:v>300</c:v>
                </c:pt>
                <c:pt idx="35">
                  <c:v>400</c:v>
                </c:pt>
                <c:pt idx="36">
                  <c:v>500</c:v>
                </c:pt>
                <c:pt idx="37">
                  <c:v>600</c:v>
                </c:pt>
                <c:pt idx="38">
                  <c:v>800</c:v>
                </c:pt>
                <c:pt idx="39">
                  <c:v>1000</c:v>
                </c:pt>
                <c:pt idx="40">
                  <c:v>1200</c:v>
                </c:pt>
                <c:pt idx="41">
                  <c:v>1400</c:v>
                </c:pt>
                <c:pt idx="42">
                  <c:v>1600</c:v>
                </c:pt>
              </c:numCache>
            </c:numRef>
          </c:xVal>
          <c:yVal>
            <c:numRef>
              <c:f>'Macbook Pro P3 Prim - HDR - 140'!$E$3:$E$45</c:f>
              <c:numCache>
                <c:formatCode>General</c:formatCode>
                <c:ptCount val="43"/>
                <c:pt idx="0">
                  <c:v>5.0000000000000001E-3</c:v>
                </c:pt>
                <c:pt idx="1">
                  <c:v>7.0000000000000001E-3</c:v>
                </c:pt>
                <c:pt idx="2">
                  <c:v>0.01</c:v>
                </c:pt>
                <c:pt idx="3">
                  <c:v>1.6E-2</c:v>
                </c:pt>
                <c:pt idx="4">
                  <c:v>2.5000000000000001E-2</c:v>
                </c:pt>
                <c:pt idx="5">
                  <c:v>3.9E-2</c:v>
                </c:pt>
                <c:pt idx="6">
                  <c:v>7.2999999999999995E-2</c:v>
                </c:pt>
                <c:pt idx="7">
                  <c:v>0.12</c:v>
                </c:pt>
                <c:pt idx="8">
                  <c:v>0.18099999999999999</c:v>
                </c:pt>
                <c:pt idx="9">
                  <c:v>0.25700000000000001</c:v>
                </c:pt>
                <c:pt idx="10">
                  <c:v>0.34699999999999998</c:v>
                </c:pt>
                <c:pt idx="11">
                  <c:v>0.44900000000000001</c:v>
                </c:pt>
                <c:pt idx="12">
                  <c:v>0.56999999999999995</c:v>
                </c:pt>
                <c:pt idx="13">
                  <c:v>0.94799999999999995</c:v>
                </c:pt>
                <c:pt idx="14">
                  <c:v>1.629</c:v>
                </c:pt>
                <c:pt idx="15">
                  <c:v>1.984</c:v>
                </c:pt>
                <c:pt idx="16">
                  <c:v>2.6520000000000001</c:v>
                </c:pt>
                <c:pt idx="17">
                  <c:v>4.3230000000000004</c:v>
                </c:pt>
                <c:pt idx="18">
                  <c:v>6.4249999999999998</c:v>
                </c:pt>
                <c:pt idx="19">
                  <c:v>9.0299999999999994</c:v>
                </c:pt>
                <c:pt idx="20">
                  <c:v>12.11</c:v>
                </c:pt>
                <c:pt idx="21">
                  <c:v>15.67</c:v>
                </c:pt>
                <c:pt idx="22">
                  <c:v>19.77</c:v>
                </c:pt>
                <c:pt idx="23">
                  <c:v>29.5</c:v>
                </c:pt>
                <c:pt idx="24">
                  <c:v>41.23</c:v>
                </c:pt>
                <c:pt idx="25">
                  <c:v>55.34</c:v>
                </c:pt>
                <c:pt idx="26">
                  <c:v>71.78</c:v>
                </c:pt>
                <c:pt idx="27">
                  <c:v>90.6</c:v>
                </c:pt>
                <c:pt idx="28">
                  <c:v>112.1</c:v>
                </c:pt>
                <c:pt idx="29">
                  <c:v>135.9</c:v>
                </c:pt>
                <c:pt idx="30">
                  <c:v>155.4</c:v>
                </c:pt>
                <c:pt idx="31">
                  <c:v>166.5</c:v>
                </c:pt>
                <c:pt idx="32">
                  <c:v>221.5</c:v>
                </c:pt>
                <c:pt idx="33">
                  <c:v>275.5</c:v>
                </c:pt>
                <c:pt idx="34">
                  <c:v>330.1</c:v>
                </c:pt>
                <c:pt idx="35">
                  <c:v>438.3</c:v>
                </c:pt>
                <c:pt idx="36">
                  <c:v>547</c:v>
                </c:pt>
                <c:pt idx="37">
                  <c:v>655.6</c:v>
                </c:pt>
                <c:pt idx="38">
                  <c:v>873</c:v>
                </c:pt>
                <c:pt idx="39">
                  <c:v>1093</c:v>
                </c:pt>
                <c:pt idx="40">
                  <c:v>1313</c:v>
                </c:pt>
                <c:pt idx="41">
                  <c:v>1529</c:v>
                </c:pt>
                <c:pt idx="42">
                  <c:v>1722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4FC-4795-A9F0-BE949A391E5A}"/>
            </c:ext>
          </c:extLst>
        </c:ser>
        <c:ser>
          <c:idx val="1"/>
          <c:order val="2"/>
          <c:tx>
            <c:v>P3 Red Luminance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- 140'!$F$3:$F$45</c:f>
              <c:numCache>
                <c:formatCode>0.000</c:formatCode>
                <c:ptCount val="4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0.33995022157469801</c:v>
                </c:pt>
                <c:pt idx="7">
                  <c:v>0.42493777696837248</c:v>
                </c:pt>
                <c:pt idx="8">
                  <c:v>0.51471102536664071</c:v>
                </c:pt>
                <c:pt idx="9">
                  <c:v>0.61480188523744106</c:v>
                </c:pt>
                <c:pt idx="10">
                  <c:v>0.72541233832737417</c:v>
                </c:pt>
                <c:pt idx="11">
                  <c:v>0.84683662319998754</c:v>
                </c:pt>
                <c:pt idx="12">
                  <c:v>0.97935742621715383</c:v>
                </c:pt>
                <c:pt idx="13">
                  <c:v>1.3609704248332983</c:v>
                </c:pt>
                <c:pt idx="14">
                  <c:v>2.022138103452956</c:v>
                </c:pt>
                <c:pt idx="15">
                  <c:v>2.3530326054042345</c:v>
                </c:pt>
                <c:pt idx="16">
                  <c:v>2.9706614526404973</c:v>
                </c:pt>
                <c:pt idx="17">
                  <c:v>4.4654446302216124</c:v>
                </c:pt>
                <c:pt idx="18">
                  <c:v>6.3260686139945754</c:v>
                </c:pt>
                <c:pt idx="19">
                  <c:v>8.5744475924264645</c:v>
                </c:pt>
                <c:pt idx="20">
                  <c:v>11.230774844025561</c:v>
                </c:pt>
                <c:pt idx="21">
                  <c:v>14.313842632334184</c:v>
                </c:pt>
                <c:pt idx="22">
                  <c:v>17.841275260990642</c:v>
                </c:pt>
                <c:pt idx="23">
                  <c:v>26.294908122094899</c:v>
                </c:pt>
                <c:pt idx="24">
                  <c:v>36.715092054157473</c:v>
                </c:pt>
                <c:pt idx="25">
                  <c:v>49.214563930061509</c:v>
                </c:pt>
                <c:pt idx="26">
                  <c:v>63.897543245256649</c:v>
                </c:pt>
                <c:pt idx="27">
                  <c:v>80.861261660151087</c:v>
                </c:pt>
                <c:pt idx="28">
                  <c:v>100.19709007090731</c:v>
                </c:pt>
                <c:pt idx="29">
                  <c:v>121.99139668783161</c:v>
                </c:pt>
                <c:pt idx="30">
                  <c:v>140</c:v>
                </c:pt>
                <c:pt idx="31">
                  <c:v>150</c:v>
                </c:pt>
                <c:pt idx="32">
                  <c:v>200</c:v>
                </c:pt>
                <c:pt idx="33">
                  <c:v>250</c:v>
                </c:pt>
                <c:pt idx="34">
                  <c:v>300</c:v>
                </c:pt>
                <c:pt idx="35">
                  <c:v>400</c:v>
                </c:pt>
                <c:pt idx="36">
                  <c:v>500</c:v>
                </c:pt>
                <c:pt idx="37">
                  <c:v>600</c:v>
                </c:pt>
                <c:pt idx="38">
                  <c:v>800</c:v>
                </c:pt>
                <c:pt idx="39">
                  <c:v>1000</c:v>
                </c:pt>
                <c:pt idx="40">
                  <c:v>1200</c:v>
                </c:pt>
                <c:pt idx="41">
                  <c:v>1400</c:v>
                </c:pt>
                <c:pt idx="42">
                  <c:v>1600</c:v>
                </c:pt>
              </c:numCache>
            </c:numRef>
          </c:xVal>
          <c:yVal>
            <c:numRef>
              <c:f>'Macbook Pro P3 Prim - HDR - 140'!$B$3:$B$45</c:f>
              <c:numCache>
                <c:formatCode>General</c:formatCode>
                <c:ptCount val="43"/>
                <c:pt idx="0">
                  <c:v>5.0000000000000001E-3</c:v>
                </c:pt>
                <c:pt idx="1">
                  <c:v>5.0000000000000001E-3</c:v>
                </c:pt>
                <c:pt idx="2">
                  <c:v>6.0000000000000001E-3</c:v>
                </c:pt>
                <c:pt idx="3">
                  <c:v>8.0000000000000002E-3</c:v>
                </c:pt>
                <c:pt idx="4">
                  <c:v>0.01</c:v>
                </c:pt>
                <c:pt idx="5">
                  <c:v>1.2999999999999999E-2</c:v>
                </c:pt>
                <c:pt idx="6">
                  <c:v>0.02</c:v>
                </c:pt>
                <c:pt idx="7">
                  <c:v>3.2000000000000001E-2</c:v>
                </c:pt>
                <c:pt idx="8">
                  <c:v>4.7E-2</c:v>
                </c:pt>
                <c:pt idx="9">
                  <c:v>6.7000000000000004E-2</c:v>
                </c:pt>
                <c:pt idx="10">
                  <c:v>0.09</c:v>
                </c:pt>
                <c:pt idx="11">
                  <c:v>0.11700000000000001</c:v>
                </c:pt>
                <c:pt idx="12">
                  <c:v>0.14799999999999999</c:v>
                </c:pt>
                <c:pt idx="13">
                  <c:v>0.247</c:v>
                </c:pt>
                <c:pt idx="14">
                  <c:v>0.42</c:v>
                </c:pt>
                <c:pt idx="15">
                  <c:v>0.50900000000000001</c:v>
                </c:pt>
                <c:pt idx="16">
                  <c:v>0.67300000000000004</c:v>
                </c:pt>
                <c:pt idx="17">
                  <c:v>1.075</c:v>
                </c:pt>
                <c:pt idx="18">
                  <c:v>1.59</c:v>
                </c:pt>
                <c:pt idx="19">
                  <c:v>2.2200000000000002</c:v>
                </c:pt>
                <c:pt idx="20">
                  <c:v>2.9689999999999999</c:v>
                </c:pt>
                <c:pt idx="21">
                  <c:v>3.839</c:v>
                </c:pt>
                <c:pt idx="22">
                  <c:v>4.8460000000000001</c:v>
                </c:pt>
                <c:pt idx="23">
                  <c:v>7.2439999999999998</c:v>
                </c:pt>
                <c:pt idx="24">
                  <c:v>10.15</c:v>
                </c:pt>
                <c:pt idx="25">
                  <c:v>13.64</c:v>
                </c:pt>
                <c:pt idx="26">
                  <c:v>17.71</c:v>
                </c:pt>
                <c:pt idx="27">
                  <c:v>22.4</c:v>
                </c:pt>
                <c:pt idx="28">
                  <c:v>27.7</c:v>
                </c:pt>
                <c:pt idx="29">
                  <c:v>33.549999999999997</c:v>
                </c:pt>
                <c:pt idx="30">
                  <c:v>38.409999999999997</c:v>
                </c:pt>
                <c:pt idx="31">
                  <c:v>41.15</c:v>
                </c:pt>
                <c:pt idx="32">
                  <c:v>54.73</c:v>
                </c:pt>
                <c:pt idx="33">
                  <c:v>68.03</c:v>
                </c:pt>
                <c:pt idx="34">
                  <c:v>81.45</c:v>
                </c:pt>
                <c:pt idx="35">
                  <c:v>108.2</c:v>
                </c:pt>
                <c:pt idx="36">
                  <c:v>134.9</c:v>
                </c:pt>
                <c:pt idx="37">
                  <c:v>161.4</c:v>
                </c:pt>
                <c:pt idx="38">
                  <c:v>214.4</c:v>
                </c:pt>
                <c:pt idx="39">
                  <c:v>267.3</c:v>
                </c:pt>
                <c:pt idx="40">
                  <c:v>320.60000000000002</c:v>
                </c:pt>
                <c:pt idx="41">
                  <c:v>372.8</c:v>
                </c:pt>
                <c:pt idx="42">
                  <c:v>421.1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F4-4E74-9AB5-F226323C4A97}"/>
            </c:ext>
          </c:extLst>
        </c:ser>
        <c:ser>
          <c:idx val="3"/>
          <c:order val="3"/>
          <c:tx>
            <c:v>P3 Green Luminance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- 140'!$F$3:$F$45</c:f>
              <c:numCache>
                <c:formatCode>0.000</c:formatCode>
                <c:ptCount val="4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0.33995022157469801</c:v>
                </c:pt>
                <c:pt idx="7">
                  <c:v>0.42493777696837248</c:v>
                </c:pt>
                <c:pt idx="8">
                  <c:v>0.51471102536664071</c:v>
                </c:pt>
                <c:pt idx="9">
                  <c:v>0.61480188523744106</c:v>
                </c:pt>
                <c:pt idx="10">
                  <c:v>0.72541233832737417</c:v>
                </c:pt>
                <c:pt idx="11">
                  <c:v>0.84683662319998754</c:v>
                </c:pt>
                <c:pt idx="12">
                  <c:v>0.97935742621715383</c:v>
                </c:pt>
                <c:pt idx="13">
                  <c:v>1.3609704248332983</c:v>
                </c:pt>
                <c:pt idx="14">
                  <c:v>2.022138103452956</c:v>
                </c:pt>
                <c:pt idx="15">
                  <c:v>2.3530326054042345</c:v>
                </c:pt>
                <c:pt idx="16">
                  <c:v>2.9706614526404973</c:v>
                </c:pt>
                <c:pt idx="17">
                  <c:v>4.4654446302216124</c:v>
                </c:pt>
                <c:pt idx="18">
                  <c:v>6.3260686139945754</c:v>
                </c:pt>
                <c:pt idx="19">
                  <c:v>8.5744475924264645</c:v>
                </c:pt>
                <c:pt idx="20">
                  <c:v>11.230774844025561</c:v>
                </c:pt>
                <c:pt idx="21">
                  <c:v>14.313842632334184</c:v>
                </c:pt>
                <c:pt idx="22">
                  <c:v>17.841275260990642</c:v>
                </c:pt>
                <c:pt idx="23">
                  <c:v>26.294908122094899</c:v>
                </c:pt>
                <c:pt idx="24">
                  <c:v>36.715092054157473</c:v>
                </c:pt>
                <c:pt idx="25">
                  <c:v>49.214563930061509</c:v>
                </c:pt>
                <c:pt idx="26">
                  <c:v>63.897543245256649</c:v>
                </c:pt>
                <c:pt idx="27">
                  <c:v>80.861261660151087</c:v>
                </c:pt>
                <c:pt idx="28">
                  <c:v>100.19709007090731</c:v>
                </c:pt>
                <c:pt idx="29">
                  <c:v>121.99139668783161</c:v>
                </c:pt>
                <c:pt idx="30">
                  <c:v>140</c:v>
                </c:pt>
                <c:pt idx="31">
                  <c:v>150</c:v>
                </c:pt>
                <c:pt idx="32">
                  <c:v>200</c:v>
                </c:pt>
                <c:pt idx="33">
                  <c:v>250</c:v>
                </c:pt>
                <c:pt idx="34">
                  <c:v>300</c:v>
                </c:pt>
                <c:pt idx="35">
                  <c:v>400</c:v>
                </c:pt>
                <c:pt idx="36">
                  <c:v>500</c:v>
                </c:pt>
                <c:pt idx="37">
                  <c:v>600</c:v>
                </c:pt>
                <c:pt idx="38">
                  <c:v>800</c:v>
                </c:pt>
                <c:pt idx="39">
                  <c:v>1000</c:v>
                </c:pt>
                <c:pt idx="40">
                  <c:v>1200</c:v>
                </c:pt>
                <c:pt idx="41">
                  <c:v>1400</c:v>
                </c:pt>
                <c:pt idx="42">
                  <c:v>1600</c:v>
                </c:pt>
              </c:numCache>
            </c:numRef>
          </c:xVal>
          <c:yVal>
            <c:numRef>
              <c:f>'Macbook Pro P3 Prim - HDR - 140'!$C$3:$C$45</c:f>
              <c:numCache>
                <c:formatCode>General</c:formatCode>
                <c:ptCount val="43"/>
                <c:pt idx="0">
                  <c:v>5.0000000000000001E-3</c:v>
                </c:pt>
                <c:pt idx="1">
                  <c:v>6.0000000000000001E-3</c:v>
                </c:pt>
                <c:pt idx="2">
                  <c:v>8.0000000000000002E-3</c:v>
                </c:pt>
                <c:pt idx="3">
                  <c:v>1.2E-2</c:v>
                </c:pt>
                <c:pt idx="4">
                  <c:v>1.9E-2</c:v>
                </c:pt>
                <c:pt idx="5">
                  <c:v>2.7E-2</c:v>
                </c:pt>
                <c:pt idx="6">
                  <c:v>5.0999999999999997E-2</c:v>
                </c:pt>
                <c:pt idx="7">
                  <c:v>8.2000000000000003E-2</c:v>
                </c:pt>
                <c:pt idx="8">
                  <c:v>0.123</c:v>
                </c:pt>
                <c:pt idx="9">
                  <c:v>0.17599999999999999</c:v>
                </c:pt>
                <c:pt idx="10">
                  <c:v>0.23699999999999999</c:v>
                </c:pt>
                <c:pt idx="11">
                  <c:v>0.307</c:v>
                </c:pt>
                <c:pt idx="12">
                  <c:v>0.39</c:v>
                </c:pt>
                <c:pt idx="13">
                  <c:v>0.64900000000000002</c:v>
                </c:pt>
                <c:pt idx="14">
                  <c:v>1.115</c:v>
                </c:pt>
                <c:pt idx="15">
                  <c:v>1.3580000000000001</c:v>
                </c:pt>
                <c:pt idx="16">
                  <c:v>1.8160000000000001</c:v>
                </c:pt>
                <c:pt idx="17">
                  <c:v>2.9529999999999998</c:v>
                </c:pt>
                <c:pt idx="18">
                  <c:v>4.3869999999999996</c:v>
                </c:pt>
                <c:pt idx="19">
                  <c:v>6.157</c:v>
                </c:pt>
                <c:pt idx="20">
                  <c:v>8.2379999999999995</c:v>
                </c:pt>
                <c:pt idx="21">
                  <c:v>10.72</c:v>
                </c:pt>
                <c:pt idx="22">
                  <c:v>13.51</c:v>
                </c:pt>
                <c:pt idx="23">
                  <c:v>20.2</c:v>
                </c:pt>
                <c:pt idx="24">
                  <c:v>28.23</c:v>
                </c:pt>
                <c:pt idx="25">
                  <c:v>37.979999999999997</c:v>
                </c:pt>
                <c:pt idx="26">
                  <c:v>49.31</c:v>
                </c:pt>
                <c:pt idx="27">
                  <c:v>62.34</c:v>
                </c:pt>
                <c:pt idx="28">
                  <c:v>77.16</c:v>
                </c:pt>
                <c:pt idx="29">
                  <c:v>93.7</c:v>
                </c:pt>
                <c:pt idx="30">
                  <c:v>107.2</c:v>
                </c:pt>
                <c:pt idx="31">
                  <c:v>114.9</c:v>
                </c:pt>
                <c:pt idx="32">
                  <c:v>152.80000000000001</c:v>
                </c:pt>
                <c:pt idx="33">
                  <c:v>190.2</c:v>
                </c:pt>
                <c:pt idx="34">
                  <c:v>227.7</c:v>
                </c:pt>
                <c:pt idx="35">
                  <c:v>302.7</c:v>
                </c:pt>
                <c:pt idx="36">
                  <c:v>377.7</c:v>
                </c:pt>
                <c:pt idx="37">
                  <c:v>452.7</c:v>
                </c:pt>
                <c:pt idx="38">
                  <c:v>602.9</c:v>
                </c:pt>
                <c:pt idx="39">
                  <c:v>754.6</c:v>
                </c:pt>
                <c:pt idx="40">
                  <c:v>907.8</c:v>
                </c:pt>
                <c:pt idx="41">
                  <c:v>1058</c:v>
                </c:pt>
                <c:pt idx="42">
                  <c:v>1205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00E-45AD-ADB5-F05D4F473F52}"/>
            </c:ext>
          </c:extLst>
        </c:ser>
        <c:ser>
          <c:idx val="4"/>
          <c:order val="4"/>
          <c:tx>
            <c:v>P3 Blue Luminance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xVal>
            <c:numRef>
              <c:f>'Macbook Pro P3 Prim - HDR - 140'!$F$3:$F$45</c:f>
              <c:numCache>
                <c:formatCode>0.000</c:formatCode>
                <c:ptCount val="4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0.33995022157469801</c:v>
                </c:pt>
                <c:pt idx="7">
                  <c:v>0.42493777696837248</c:v>
                </c:pt>
                <c:pt idx="8">
                  <c:v>0.51471102536664071</c:v>
                </c:pt>
                <c:pt idx="9">
                  <c:v>0.61480188523744106</c:v>
                </c:pt>
                <c:pt idx="10">
                  <c:v>0.72541233832737417</c:v>
                </c:pt>
                <c:pt idx="11">
                  <c:v>0.84683662319998754</c:v>
                </c:pt>
                <c:pt idx="12">
                  <c:v>0.97935742621715383</c:v>
                </c:pt>
                <c:pt idx="13">
                  <c:v>1.3609704248332983</c:v>
                </c:pt>
                <c:pt idx="14">
                  <c:v>2.022138103452956</c:v>
                </c:pt>
                <c:pt idx="15">
                  <c:v>2.3530326054042345</c:v>
                </c:pt>
                <c:pt idx="16">
                  <c:v>2.9706614526404973</c:v>
                </c:pt>
                <c:pt idx="17">
                  <c:v>4.4654446302216124</c:v>
                </c:pt>
                <c:pt idx="18">
                  <c:v>6.3260686139945754</c:v>
                </c:pt>
                <c:pt idx="19">
                  <c:v>8.5744475924264645</c:v>
                </c:pt>
                <c:pt idx="20">
                  <c:v>11.230774844025561</c:v>
                </c:pt>
                <c:pt idx="21">
                  <c:v>14.313842632334184</c:v>
                </c:pt>
                <c:pt idx="22">
                  <c:v>17.841275260990642</c:v>
                </c:pt>
                <c:pt idx="23">
                  <c:v>26.294908122094899</c:v>
                </c:pt>
                <c:pt idx="24">
                  <c:v>36.715092054157473</c:v>
                </c:pt>
                <c:pt idx="25">
                  <c:v>49.214563930061509</c:v>
                </c:pt>
                <c:pt idx="26">
                  <c:v>63.897543245256649</c:v>
                </c:pt>
                <c:pt idx="27">
                  <c:v>80.861261660151087</c:v>
                </c:pt>
                <c:pt idx="28">
                  <c:v>100.19709007090731</c:v>
                </c:pt>
                <c:pt idx="29">
                  <c:v>121.99139668783161</c:v>
                </c:pt>
                <c:pt idx="30">
                  <c:v>140</c:v>
                </c:pt>
                <c:pt idx="31">
                  <c:v>150</c:v>
                </c:pt>
                <c:pt idx="32">
                  <c:v>200</c:v>
                </c:pt>
                <c:pt idx="33">
                  <c:v>250</c:v>
                </c:pt>
                <c:pt idx="34">
                  <c:v>300</c:v>
                </c:pt>
                <c:pt idx="35">
                  <c:v>400</c:v>
                </c:pt>
                <c:pt idx="36">
                  <c:v>500</c:v>
                </c:pt>
                <c:pt idx="37">
                  <c:v>600</c:v>
                </c:pt>
                <c:pt idx="38">
                  <c:v>800</c:v>
                </c:pt>
                <c:pt idx="39">
                  <c:v>1000</c:v>
                </c:pt>
                <c:pt idx="40">
                  <c:v>1200</c:v>
                </c:pt>
                <c:pt idx="41">
                  <c:v>1400</c:v>
                </c:pt>
                <c:pt idx="42">
                  <c:v>1600</c:v>
                </c:pt>
              </c:numCache>
            </c:numRef>
          </c:xVal>
          <c:yVal>
            <c:numRef>
              <c:f>'Macbook Pro P3 Prim - HDR - 140'!$D$3:$D$45</c:f>
              <c:numCache>
                <c:formatCode>General</c:formatCode>
                <c:ptCount val="43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6.0000000000000001E-3</c:v>
                </c:pt>
                <c:pt idx="5">
                  <c:v>7.0000000000000001E-3</c:v>
                </c:pt>
                <c:pt idx="6">
                  <c:v>8.0000000000000002E-3</c:v>
                </c:pt>
                <c:pt idx="7">
                  <c:v>0.01</c:v>
                </c:pt>
                <c:pt idx="8">
                  <c:v>1.4999999999999999E-2</c:v>
                </c:pt>
                <c:pt idx="9">
                  <c:v>2.1000000000000001E-2</c:v>
                </c:pt>
                <c:pt idx="10">
                  <c:v>2.8000000000000001E-2</c:v>
                </c:pt>
                <c:pt idx="11">
                  <c:v>3.5999999999999997E-2</c:v>
                </c:pt>
                <c:pt idx="12">
                  <c:v>4.5999999999999999E-2</c:v>
                </c:pt>
                <c:pt idx="13">
                  <c:v>7.3999999999999996E-2</c:v>
                </c:pt>
                <c:pt idx="14">
                  <c:v>0.123</c:v>
                </c:pt>
                <c:pt idx="15">
                  <c:v>0.14699999999999999</c:v>
                </c:pt>
                <c:pt idx="16">
                  <c:v>0.186</c:v>
                </c:pt>
                <c:pt idx="17">
                  <c:v>0.27700000000000002</c:v>
                </c:pt>
                <c:pt idx="18">
                  <c:v>0.39600000000000002</c:v>
                </c:pt>
                <c:pt idx="19">
                  <c:v>0.54100000000000004</c:v>
                </c:pt>
                <c:pt idx="20">
                  <c:v>0.71399999999999997</c:v>
                </c:pt>
                <c:pt idx="21">
                  <c:v>0.91600000000000004</c:v>
                </c:pt>
                <c:pt idx="22">
                  <c:v>1.149</c:v>
                </c:pt>
                <c:pt idx="23">
                  <c:v>1.71</c:v>
                </c:pt>
                <c:pt idx="24">
                  <c:v>2.391</c:v>
                </c:pt>
                <c:pt idx="25">
                  <c:v>3.218</c:v>
                </c:pt>
                <c:pt idx="26">
                  <c:v>4.1820000000000004</c:v>
                </c:pt>
                <c:pt idx="27">
                  <c:v>5.29</c:v>
                </c:pt>
                <c:pt idx="28">
                  <c:v>6.5629999999999997</c:v>
                </c:pt>
                <c:pt idx="29">
                  <c:v>7.9870000000000001</c:v>
                </c:pt>
                <c:pt idx="30">
                  <c:v>9.1549999999999994</c:v>
                </c:pt>
                <c:pt idx="31">
                  <c:v>9.8049999999999997</c:v>
                </c:pt>
                <c:pt idx="32">
                  <c:v>13.06</c:v>
                </c:pt>
                <c:pt idx="33">
                  <c:v>16.29</c:v>
                </c:pt>
                <c:pt idx="34">
                  <c:v>19.54</c:v>
                </c:pt>
                <c:pt idx="35">
                  <c:v>26.03</c:v>
                </c:pt>
                <c:pt idx="36">
                  <c:v>32.590000000000003</c:v>
                </c:pt>
                <c:pt idx="37">
                  <c:v>39.229999999999997</c:v>
                </c:pt>
                <c:pt idx="38">
                  <c:v>52.52</c:v>
                </c:pt>
                <c:pt idx="39">
                  <c:v>65.98</c:v>
                </c:pt>
                <c:pt idx="40">
                  <c:v>79.2</c:v>
                </c:pt>
                <c:pt idx="41">
                  <c:v>92.7</c:v>
                </c:pt>
                <c:pt idx="42">
                  <c:v>105.1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00E-45AD-ADB5-F05D4F47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8944"/>
        <c:axId val="55199152"/>
      </c:scatterChart>
      <c:valAx>
        <c:axId val="55208944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EDR Value x Reference White </a:t>
                </a:r>
                <a:r>
                  <a:rPr lang="en-CA" baseline="0"/>
                  <a:t>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99152"/>
        <c:crosses val="autoZero"/>
        <c:crossBetween val="midCat"/>
        <c:majorUnit val="4"/>
      </c:valAx>
      <c:valAx>
        <c:axId val="55199152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layout>
            <c:manualLayout>
              <c:xMode val="edge"/>
              <c:yMode val="edge"/>
              <c:x val="2.0423976608187136E-2"/>
              <c:y val="0.388926169590643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89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/>
              <a:t>2025 MacBook Pro - </a:t>
            </a: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HDR Mode (140 nits reference white) - Linear Scale</a:t>
            </a:r>
          </a:p>
          <a:p>
            <a:pPr>
              <a:defRPr/>
            </a:pPr>
            <a:r>
              <a:rPr lang="en-CA" sz="1100" b="0" i="0" u="none" strike="noStrike" baseline="0"/>
              <a:t>(14-inch Liquid Retina XDR Nano-Texture Display)</a:t>
            </a:r>
            <a:endParaRPr lang="en-CA"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- 182 TrueTon'!$E$2:$E$30</c:f>
              <c:numCache>
                <c:formatCode>0.000</c:formatCode>
                <c:ptCount val="29"/>
                <c:pt idx="0">
                  <c:v>0</c:v>
                </c:pt>
                <c:pt idx="1">
                  <c:v>5.5263157894736847E-2</c:v>
                </c:pt>
                <c:pt idx="2">
                  <c:v>0.11052631578947369</c:v>
                </c:pt>
                <c:pt idx="3">
                  <c:v>0.16578947368421051</c:v>
                </c:pt>
                <c:pt idx="4">
                  <c:v>0.22105263157894739</c:v>
                </c:pt>
                <c:pt idx="5">
                  <c:v>0.27631578947368418</c:v>
                </c:pt>
                <c:pt idx="6">
                  <c:v>0.33157894736842103</c:v>
                </c:pt>
                <c:pt idx="7">
                  <c:v>0.38684210526315788</c:v>
                </c:pt>
                <c:pt idx="8">
                  <c:v>0.44210526315789478</c:v>
                </c:pt>
                <c:pt idx="9">
                  <c:v>0.49736842105263152</c:v>
                </c:pt>
                <c:pt idx="10">
                  <c:v>0.55263157894736836</c:v>
                </c:pt>
                <c:pt idx="11">
                  <c:v>0.60930376653311991</c:v>
                </c:pt>
                <c:pt idx="12">
                  <c:v>0.66938168848931623</c:v>
                </c:pt>
                <c:pt idx="13">
                  <c:v>0.73278022755762284</c:v>
                </c:pt>
                <c:pt idx="14">
                  <c:v>0.79954985175129212</c:v>
                </c:pt>
                <c:pt idx="15">
                  <c:v>0.86973992022990709</c:v>
                </c:pt>
                <c:pt idx="16">
                  <c:v>0.94339874599475004</c:v>
                </c:pt>
                <c:pt idx="17">
                  <c:v>1.0205736530185905</c:v>
                </c:pt>
                <c:pt idx="18">
                  <c:v>1.1013110284715837</c:v>
                </c:pt>
                <c:pt idx="19">
                  <c:v>1.1856563706076761</c:v>
                </c:pt>
                <c:pt idx="20">
                  <c:v>1.2736543327954084</c:v>
                </c:pt>
                <c:pt idx="21">
                  <c:v>1.3653487641101898</c:v>
                </c:pt>
                <c:pt idx="22">
                  <c:v>1.4607827468490457</c:v>
                </c:pt>
                <c:pt idx="23">
                  <c:v>1.559998631281879</c:v>
                </c:pt>
                <c:pt idx="24">
                  <c:v>1.6630380679133383</c:v>
                </c:pt>
                <c:pt idx="25">
                  <c:v>1.7699420374957044</c:v>
                </c:pt>
                <c:pt idx="26">
                  <c:v>1.8807508790041765</c:v>
                </c:pt>
                <c:pt idx="27">
                  <c:v>1.9955043157613142</c:v>
                </c:pt>
                <c:pt idx="28">
                  <c:v>2.1142414798759699</c:v>
                </c:pt>
              </c:numCache>
            </c:numRef>
          </c:xVal>
          <c:yVal>
            <c:numRef>
              <c:f>'Macbook Pro - HDR - 182 TrueTon'!$E$2:$E$30</c:f>
              <c:numCache>
                <c:formatCode>0.000</c:formatCode>
                <c:ptCount val="29"/>
                <c:pt idx="0">
                  <c:v>0</c:v>
                </c:pt>
                <c:pt idx="1">
                  <c:v>5.5263157894736847E-2</c:v>
                </c:pt>
                <c:pt idx="2">
                  <c:v>0.11052631578947369</c:v>
                </c:pt>
                <c:pt idx="3">
                  <c:v>0.16578947368421051</c:v>
                </c:pt>
                <c:pt idx="4">
                  <c:v>0.22105263157894739</c:v>
                </c:pt>
                <c:pt idx="5">
                  <c:v>0.27631578947368418</c:v>
                </c:pt>
                <c:pt idx="6">
                  <c:v>0.33157894736842103</c:v>
                </c:pt>
                <c:pt idx="7">
                  <c:v>0.38684210526315788</c:v>
                </c:pt>
                <c:pt idx="8">
                  <c:v>0.44210526315789478</c:v>
                </c:pt>
                <c:pt idx="9">
                  <c:v>0.49736842105263152</c:v>
                </c:pt>
                <c:pt idx="10">
                  <c:v>0.55263157894736836</c:v>
                </c:pt>
                <c:pt idx="11">
                  <c:v>0.60930376653311991</c:v>
                </c:pt>
                <c:pt idx="12">
                  <c:v>0.66938168848931623</c:v>
                </c:pt>
                <c:pt idx="13">
                  <c:v>0.73278022755762284</c:v>
                </c:pt>
                <c:pt idx="14">
                  <c:v>0.79954985175129212</c:v>
                </c:pt>
                <c:pt idx="15">
                  <c:v>0.86973992022990709</c:v>
                </c:pt>
                <c:pt idx="16">
                  <c:v>0.94339874599475004</c:v>
                </c:pt>
                <c:pt idx="17">
                  <c:v>1.0205736530185905</c:v>
                </c:pt>
                <c:pt idx="18">
                  <c:v>1.1013110284715837</c:v>
                </c:pt>
                <c:pt idx="19">
                  <c:v>1.1856563706076761</c:v>
                </c:pt>
                <c:pt idx="20">
                  <c:v>1.2736543327954084</c:v>
                </c:pt>
                <c:pt idx="21">
                  <c:v>1.3653487641101898</c:v>
                </c:pt>
                <c:pt idx="22">
                  <c:v>1.4607827468490457</c:v>
                </c:pt>
                <c:pt idx="23">
                  <c:v>1.559998631281879</c:v>
                </c:pt>
                <c:pt idx="24">
                  <c:v>1.6630380679133383</c:v>
                </c:pt>
                <c:pt idx="25">
                  <c:v>1.7699420374957044</c:v>
                </c:pt>
                <c:pt idx="26">
                  <c:v>1.8807508790041765</c:v>
                </c:pt>
                <c:pt idx="27">
                  <c:v>1.9955043157613142</c:v>
                </c:pt>
                <c:pt idx="28">
                  <c:v>2.1142414798759699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C5E-4707-B02E-40258BE53B89}"/>
            </c:ext>
          </c:extLst>
        </c:ser>
        <c:ser>
          <c:idx val="2"/>
          <c:order val="1"/>
          <c:tx>
            <c:v>Measured Luminance with True Tone and Glare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- 182 TrueTon'!$E$2:$E$30</c:f>
              <c:numCache>
                <c:formatCode>0.000</c:formatCode>
                <c:ptCount val="29"/>
                <c:pt idx="0">
                  <c:v>0</c:v>
                </c:pt>
                <c:pt idx="1">
                  <c:v>5.5263157894736847E-2</c:v>
                </c:pt>
                <c:pt idx="2">
                  <c:v>0.11052631578947369</c:v>
                </c:pt>
                <c:pt idx="3">
                  <c:v>0.16578947368421051</c:v>
                </c:pt>
                <c:pt idx="4">
                  <c:v>0.22105263157894739</c:v>
                </c:pt>
                <c:pt idx="5">
                  <c:v>0.27631578947368418</c:v>
                </c:pt>
                <c:pt idx="6">
                  <c:v>0.33157894736842103</c:v>
                </c:pt>
                <c:pt idx="7">
                  <c:v>0.38684210526315788</c:v>
                </c:pt>
                <c:pt idx="8">
                  <c:v>0.44210526315789478</c:v>
                </c:pt>
                <c:pt idx="9">
                  <c:v>0.49736842105263152</c:v>
                </c:pt>
                <c:pt idx="10">
                  <c:v>0.55263157894736836</c:v>
                </c:pt>
                <c:pt idx="11">
                  <c:v>0.60930376653311991</c:v>
                </c:pt>
                <c:pt idx="12">
                  <c:v>0.66938168848931623</c:v>
                </c:pt>
                <c:pt idx="13">
                  <c:v>0.73278022755762284</c:v>
                </c:pt>
                <c:pt idx="14">
                  <c:v>0.79954985175129212</c:v>
                </c:pt>
                <c:pt idx="15">
                  <c:v>0.86973992022990709</c:v>
                </c:pt>
                <c:pt idx="16">
                  <c:v>0.94339874599475004</c:v>
                </c:pt>
                <c:pt idx="17">
                  <c:v>1.0205736530185905</c:v>
                </c:pt>
                <c:pt idx="18">
                  <c:v>1.1013110284715837</c:v>
                </c:pt>
                <c:pt idx="19">
                  <c:v>1.1856563706076761</c:v>
                </c:pt>
                <c:pt idx="20">
                  <c:v>1.2736543327954084</c:v>
                </c:pt>
                <c:pt idx="21">
                  <c:v>1.3653487641101898</c:v>
                </c:pt>
                <c:pt idx="22">
                  <c:v>1.4607827468490457</c:v>
                </c:pt>
                <c:pt idx="23">
                  <c:v>1.559998631281879</c:v>
                </c:pt>
                <c:pt idx="24">
                  <c:v>1.6630380679133383</c:v>
                </c:pt>
                <c:pt idx="25">
                  <c:v>1.7699420374957044</c:v>
                </c:pt>
                <c:pt idx="26">
                  <c:v>1.8807508790041765</c:v>
                </c:pt>
                <c:pt idx="27">
                  <c:v>1.9955043157613142</c:v>
                </c:pt>
                <c:pt idx="28">
                  <c:v>2.1142414798759699</c:v>
                </c:pt>
              </c:numCache>
            </c:numRef>
          </c:xVal>
          <c:yVal>
            <c:numRef>
              <c:f>'Macbook Pro - HDR - 182 TrueTon'!$B$2:$B$30</c:f>
              <c:numCache>
                <c:formatCode>General</c:formatCode>
                <c:ptCount val="29"/>
                <c:pt idx="0">
                  <c:v>7.4999999999999997E-2</c:v>
                </c:pt>
                <c:pt idx="1">
                  <c:v>9.7000000000000003E-2</c:v>
                </c:pt>
                <c:pt idx="2">
                  <c:v>9.7000000000000003E-2</c:v>
                </c:pt>
                <c:pt idx="3">
                  <c:v>9.9000000000000005E-2</c:v>
                </c:pt>
                <c:pt idx="4">
                  <c:v>0.10299999999999999</c:v>
                </c:pt>
                <c:pt idx="5">
                  <c:v>0.109</c:v>
                </c:pt>
                <c:pt idx="6">
                  <c:v>0.11799999999999999</c:v>
                </c:pt>
                <c:pt idx="8">
                  <c:v>0.14699999999999999</c:v>
                </c:pt>
                <c:pt idx="9">
                  <c:v>0.16800000000000001</c:v>
                </c:pt>
                <c:pt idx="10">
                  <c:v>0.193</c:v>
                </c:pt>
                <c:pt idx="11">
                  <c:v>0.221</c:v>
                </c:pt>
                <c:pt idx="12">
                  <c:v>0.253</c:v>
                </c:pt>
                <c:pt idx="13">
                  <c:v>0.28599999999999998</c:v>
                </c:pt>
                <c:pt idx="14">
                  <c:v>0.32400000000000001</c:v>
                </c:pt>
                <c:pt idx="15">
                  <c:v>0.36599999999999999</c:v>
                </c:pt>
                <c:pt idx="16">
                  <c:v>0.41</c:v>
                </c:pt>
                <c:pt idx="17">
                  <c:v>0.46</c:v>
                </c:pt>
                <c:pt idx="18">
                  <c:v>0.51200000000000001</c:v>
                </c:pt>
                <c:pt idx="19">
                  <c:v>0.56499999999999995</c:v>
                </c:pt>
                <c:pt idx="20">
                  <c:v>0.628</c:v>
                </c:pt>
                <c:pt idx="21">
                  <c:v>0.69499999999999995</c:v>
                </c:pt>
                <c:pt idx="22">
                  <c:v>0.76200000000000001</c:v>
                </c:pt>
                <c:pt idx="23">
                  <c:v>0.83499999999999996</c:v>
                </c:pt>
                <c:pt idx="24">
                  <c:v>0.90800000000000003</c:v>
                </c:pt>
                <c:pt idx="25">
                  <c:v>0.98899999999999999</c:v>
                </c:pt>
                <c:pt idx="26">
                  <c:v>1.075</c:v>
                </c:pt>
                <c:pt idx="27">
                  <c:v>1.165</c:v>
                </c:pt>
                <c:pt idx="28">
                  <c:v>1.258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C5E-4707-B02E-40258BE53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7312"/>
        <c:axId val="55196976"/>
      </c:scatterChart>
      <c:valAx>
        <c:axId val="55207312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EDR Value x Reference White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96976"/>
        <c:crosses val="autoZero"/>
        <c:crossBetween val="midCat"/>
        <c:majorUnit val="0.1"/>
      </c:valAx>
      <c:valAx>
        <c:axId val="55196976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7312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2025 MacBook Pro - HDR Mode (140 nits reference white) - Log 2 Scale</a:t>
            </a:r>
          </a:p>
          <a:p>
            <a:pPr>
              <a:defRPr/>
            </a:pPr>
            <a:r>
              <a:rPr lang="en-CA" sz="1100"/>
              <a:t>(14-inch Liquid Retina XDR Nano-Texture Display)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x = y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- 182 TrueTon'!$E$3:$E$67</c:f>
              <c:numCache>
                <c:formatCode>0.000</c:formatCode>
                <c:ptCount val="65"/>
                <c:pt idx="0">
                  <c:v>5.5263157894736847E-2</c:v>
                </c:pt>
                <c:pt idx="1">
                  <c:v>0.11052631578947369</c:v>
                </c:pt>
                <c:pt idx="2">
                  <c:v>0.16578947368421051</c:v>
                </c:pt>
                <c:pt idx="3">
                  <c:v>0.22105263157894739</c:v>
                </c:pt>
                <c:pt idx="4">
                  <c:v>0.27631578947368418</c:v>
                </c:pt>
                <c:pt idx="5">
                  <c:v>0.33157894736842103</c:v>
                </c:pt>
                <c:pt idx="6">
                  <c:v>0.38684210526315788</c:v>
                </c:pt>
                <c:pt idx="7">
                  <c:v>0.44210526315789478</c:v>
                </c:pt>
                <c:pt idx="8">
                  <c:v>0.49736842105263152</c:v>
                </c:pt>
                <c:pt idx="9">
                  <c:v>0.55263157894736836</c:v>
                </c:pt>
                <c:pt idx="10">
                  <c:v>0.60930376653311991</c:v>
                </c:pt>
                <c:pt idx="11">
                  <c:v>0.66938168848931623</c:v>
                </c:pt>
                <c:pt idx="12">
                  <c:v>0.73278022755762284</c:v>
                </c:pt>
                <c:pt idx="13">
                  <c:v>0.79954985175129212</c:v>
                </c:pt>
                <c:pt idx="14">
                  <c:v>0.86973992022990709</c:v>
                </c:pt>
                <c:pt idx="15">
                  <c:v>0.94339874599475004</c:v>
                </c:pt>
                <c:pt idx="16">
                  <c:v>1.0205736530185905</c:v>
                </c:pt>
                <c:pt idx="17">
                  <c:v>1.1013110284715837</c:v>
                </c:pt>
                <c:pt idx="18">
                  <c:v>1.1856563706076761</c:v>
                </c:pt>
                <c:pt idx="19">
                  <c:v>1.2736543327954084</c:v>
                </c:pt>
                <c:pt idx="20">
                  <c:v>1.3653487641101898</c:v>
                </c:pt>
                <c:pt idx="21">
                  <c:v>1.4607827468490457</c:v>
                </c:pt>
                <c:pt idx="22">
                  <c:v>1.559998631281879</c:v>
                </c:pt>
                <c:pt idx="23">
                  <c:v>1.6630380679133383</c:v>
                </c:pt>
                <c:pt idx="24">
                  <c:v>1.7699420374957044</c:v>
                </c:pt>
                <c:pt idx="25">
                  <c:v>1.8807508790041765</c:v>
                </c:pt>
                <c:pt idx="26">
                  <c:v>1.9955043157613142</c:v>
                </c:pt>
                <c:pt idx="27">
                  <c:v>2.1142414798759699</c:v>
                </c:pt>
                <c:pt idx="28">
                  <c:v>2.2370009351436728</c:v>
                </c:pt>
                <c:pt idx="29">
                  <c:v>2.363820698539441</c:v>
                </c:pt>
                <c:pt idx="30">
                  <c:v>2.4947382604200339</c:v>
                </c:pt>
                <c:pt idx="31">
                  <c:v>2.6297906035405694</c:v>
                </c:pt>
                <c:pt idx="32">
                  <c:v>2.7690142209797175</c:v>
                </c:pt>
                <c:pt idx="33">
                  <c:v>2.912445133058339</c:v>
                </c:pt>
                <c:pt idx="34">
                  <c:v>3.060118903328207</c:v>
                </c:pt>
                <c:pt idx="35">
                  <c:v>3.8633452191589663</c:v>
                </c:pt>
                <c:pt idx="36">
                  <c:v>5.8073107416032066</c:v>
                </c:pt>
                <c:pt idx="37">
                  <c:v>8.2270522324999451</c:v>
                </c:pt>
                <c:pt idx="38">
                  <c:v>11.151069093950616</c:v>
                </c:pt>
                <c:pt idx="39">
                  <c:v>14.605622684655241</c:v>
                </c:pt>
                <c:pt idx="40">
                  <c:v>18.615152343350605</c:v>
                </c:pt>
                <c:pt idx="41">
                  <c:v>23.202578476918326</c:v>
                </c:pt>
                <c:pt idx="42">
                  <c:v>34.196528012784412</c:v>
                </c:pt>
                <c:pt idx="43">
                  <c:v>47.747977216431792</c:v>
                </c:pt>
                <c:pt idx="44">
                  <c:v>64.003540391044993</c:v>
                </c:pt>
                <c:pt idx="45">
                  <c:v>83.098754990456271</c:v>
                </c:pt>
                <c:pt idx="46">
                  <c:v>105.16007078902649</c:v>
                </c:pt>
                <c:pt idx="47">
                  <c:v>130.30631563721494</c:v>
                </c:pt>
                <c:pt idx="48">
                  <c:v>158.64981139252498</c:v>
                </c:pt>
                <c:pt idx="49">
                  <c:v>182.07</c:v>
                </c:pt>
                <c:pt idx="50">
                  <c:v>200</c:v>
                </c:pt>
                <c:pt idx="51">
                  <c:v>250</c:v>
                </c:pt>
                <c:pt idx="52">
                  <c:v>300</c:v>
                </c:pt>
                <c:pt idx="53">
                  <c:v>350</c:v>
                </c:pt>
                <c:pt idx="54">
                  <c:v>400</c:v>
                </c:pt>
                <c:pt idx="55">
                  <c:v>450</c:v>
                </c:pt>
                <c:pt idx="56">
                  <c:v>500</c:v>
                </c:pt>
                <c:pt idx="57">
                  <c:v>600</c:v>
                </c:pt>
                <c:pt idx="58">
                  <c:v>700</c:v>
                </c:pt>
                <c:pt idx="59">
                  <c:v>800</c:v>
                </c:pt>
                <c:pt idx="60">
                  <c:v>900</c:v>
                </c:pt>
                <c:pt idx="61">
                  <c:v>1000</c:v>
                </c:pt>
                <c:pt idx="62">
                  <c:v>1200</c:v>
                </c:pt>
                <c:pt idx="63">
                  <c:v>1400</c:v>
                </c:pt>
                <c:pt idx="64">
                  <c:v>1600</c:v>
                </c:pt>
              </c:numCache>
            </c:numRef>
          </c:xVal>
          <c:yVal>
            <c:numRef>
              <c:f>'Macbook Pro - HDR - 182 TrueTon'!$E$3:$E$67</c:f>
              <c:numCache>
                <c:formatCode>0.000</c:formatCode>
                <c:ptCount val="65"/>
                <c:pt idx="0">
                  <c:v>5.5263157894736847E-2</c:v>
                </c:pt>
                <c:pt idx="1">
                  <c:v>0.11052631578947369</c:v>
                </c:pt>
                <c:pt idx="2">
                  <c:v>0.16578947368421051</c:v>
                </c:pt>
                <c:pt idx="3">
                  <c:v>0.22105263157894739</c:v>
                </c:pt>
                <c:pt idx="4">
                  <c:v>0.27631578947368418</c:v>
                </c:pt>
                <c:pt idx="5">
                  <c:v>0.33157894736842103</c:v>
                </c:pt>
                <c:pt idx="6">
                  <c:v>0.38684210526315788</c:v>
                </c:pt>
                <c:pt idx="7">
                  <c:v>0.44210526315789478</c:v>
                </c:pt>
                <c:pt idx="8">
                  <c:v>0.49736842105263152</c:v>
                </c:pt>
                <c:pt idx="9">
                  <c:v>0.55263157894736836</c:v>
                </c:pt>
                <c:pt idx="10">
                  <c:v>0.60930376653311991</c:v>
                </c:pt>
                <c:pt idx="11">
                  <c:v>0.66938168848931623</c:v>
                </c:pt>
                <c:pt idx="12">
                  <c:v>0.73278022755762284</c:v>
                </c:pt>
                <c:pt idx="13">
                  <c:v>0.79954985175129212</c:v>
                </c:pt>
                <c:pt idx="14">
                  <c:v>0.86973992022990709</c:v>
                </c:pt>
                <c:pt idx="15">
                  <c:v>0.94339874599475004</c:v>
                </c:pt>
                <c:pt idx="16">
                  <c:v>1.0205736530185905</c:v>
                </c:pt>
                <c:pt idx="17">
                  <c:v>1.1013110284715837</c:v>
                </c:pt>
                <c:pt idx="18">
                  <c:v>1.1856563706076761</c:v>
                </c:pt>
                <c:pt idx="19">
                  <c:v>1.2736543327954084</c:v>
                </c:pt>
                <c:pt idx="20">
                  <c:v>1.3653487641101898</c:v>
                </c:pt>
                <c:pt idx="21">
                  <c:v>1.4607827468490457</c:v>
                </c:pt>
                <c:pt idx="22">
                  <c:v>1.559998631281879</c:v>
                </c:pt>
                <c:pt idx="23">
                  <c:v>1.6630380679133383</c:v>
                </c:pt>
                <c:pt idx="24">
                  <c:v>1.7699420374957044</c:v>
                </c:pt>
                <c:pt idx="25">
                  <c:v>1.8807508790041765</c:v>
                </c:pt>
                <c:pt idx="26">
                  <c:v>1.9955043157613142</c:v>
                </c:pt>
                <c:pt idx="27">
                  <c:v>2.1142414798759699</c:v>
                </c:pt>
                <c:pt idx="28">
                  <c:v>2.2370009351436728</c:v>
                </c:pt>
                <c:pt idx="29">
                  <c:v>2.363820698539441</c:v>
                </c:pt>
                <c:pt idx="30">
                  <c:v>2.4947382604200339</c:v>
                </c:pt>
                <c:pt idx="31">
                  <c:v>2.6297906035405694</c:v>
                </c:pt>
                <c:pt idx="32">
                  <c:v>2.7690142209797175</c:v>
                </c:pt>
                <c:pt idx="33">
                  <c:v>2.912445133058339</c:v>
                </c:pt>
                <c:pt idx="34">
                  <c:v>3.060118903328207</c:v>
                </c:pt>
                <c:pt idx="35">
                  <c:v>3.8633452191589663</c:v>
                </c:pt>
                <c:pt idx="36">
                  <c:v>5.8073107416032066</c:v>
                </c:pt>
                <c:pt idx="37">
                  <c:v>8.2270522324999451</c:v>
                </c:pt>
                <c:pt idx="38">
                  <c:v>11.151069093950616</c:v>
                </c:pt>
                <c:pt idx="39">
                  <c:v>14.605622684655241</c:v>
                </c:pt>
                <c:pt idx="40">
                  <c:v>18.615152343350605</c:v>
                </c:pt>
                <c:pt idx="41">
                  <c:v>23.202578476918326</c:v>
                </c:pt>
                <c:pt idx="42">
                  <c:v>34.196528012784412</c:v>
                </c:pt>
                <c:pt idx="43">
                  <c:v>47.747977216431792</c:v>
                </c:pt>
                <c:pt idx="44">
                  <c:v>64.003540391044993</c:v>
                </c:pt>
                <c:pt idx="45">
                  <c:v>83.098754990456271</c:v>
                </c:pt>
                <c:pt idx="46">
                  <c:v>105.16007078902649</c:v>
                </c:pt>
                <c:pt idx="47">
                  <c:v>130.30631563721494</c:v>
                </c:pt>
                <c:pt idx="48">
                  <c:v>158.64981139252498</c:v>
                </c:pt>
                <c:pt idx="49">
                  <c:v>182.07</c:v>
                </c:pt>
                <c:pt idx="50">
                  <c:v>200</c:v>
                </c:pt>
                <c:pt idx="51">
                  <c:v>250</c:v>
                </c:pt>
                <c:pt idx="52">
                  <c:v>300</c:v>
                </c:pt>
                <c:pt idx="53">
                  <c:v>350</c:v>
                </c:pt>
                <c:pt idx="54">
                  <c:v>400</c:v>
                </c:pt>
                <c:pt idx="55">
                  <c:v>450</c:v>
                </c:pt>
                <c:pt idx="56">
                  <c:v>500</c:v>
                </c:pt>
                <c:pt idx="57">
                  <c:v>600</c:v>
                </c:pt>
                <c:pt idx="58">
                  <c:v>700</c:v>
                </c:pt>
                <c:pt idx="59">
                  <c:v>800</c:v>
                </c:pt>
                <c:pt idx="60">
                  <c:v>900</c:v>
                </c:pt>
                <c:pt idx="61">
                  <c:v>1000</c:v>
                </c:pt>
                <c:pt idx="62">
                  <c:v>1200</c:v>
                </c:pt>
                <c:pt idx="63">
                  <c:v>1400</c:v>
                </c:pt>
                <c:pt idx="64">
                  <c:v>1600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66-483D-9E3A-923967CE3D03}"/>
            </c:ext>
          </c:extLst>
        </c:ser>
        <c:ser>
          <c:idx val="2"/>
          <c:order val="1"/>
          <c:tx>
            <c:v>Measured Luminance with True Tone and Glare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'Macbook Pro - HDR - 182 TrueTon'!$E$3:$E$67</c:f>
              <c:numCache>
                <c:formatCode>0.000</c:formatCode>
                <c:ptCount val="65"/>
                <c:pt idx="0">
                  <c:v>5.5263157894736847E-2</c:v>
                </c:pt>
                <c:pt idx="1">
                  <c:v>0.11052631578947369</c:v>
                </c:pt>
                <c:pt idx="2">
                  <c:v>0.16578947368421051</c:v>
                </c:pt>
                <c:pt idx="3">
                  <c:v>0.22105263157894739</c:v>
                </c:pt>
                <c:pt idx="4">
                  <c:v>0.27631578947368418</c:v>
                </c:pt>
                <c:pt idx="5">
                  <c:v>0.33157894736842103</c:v>
                </c:pt>
                <c:pt idx="6">
                  <c:v>0.38684210526315788</c:v>
                </c:pt>
                <c:pt idx="7">
                  <c:v>0.44210526315789478</c:v>
                </c:pt>
                <c:pt idx="8">
                  <c:v>0.49736842105263152</c:v>
                </c:pt>
                <c:pt idx="9">
                  <c:v>0.55263157894736836</c:v>
                </c:pt>
                <c:pt idx="10">
                  <c:v>0.60930376653311991</c:v>
                </c:pt>
                <c:pt idx="11">
                  <c:v>0.66938168848931623</c:v>
                </c:pt>
                <c:pt idx="12">
                  <c:v>0.73278022755762284</c:v>
                </c:pt>
                <c:pt idx="13">
                  <c:v>0.79954985175129212</c:v>
                </c:pt>
                <c:pt idx="14">
                  <c:v>0.86973992022990709</c:v>
                </c:pt>
                <c:pt idx="15">
                  <c:v>0.94339874599475004</c:v>
                </c:pt>
                <c:pt idx="16">
                  <c:v>1.0205736530185905</c:v>
                </c:pt>
                <c:pt idx="17">
                  <c:v>1.1013110284715837</c:v>
                </c:pt>
                <c:pt idx="18">
                  <c:v>1.1856563706076761</c:v>
                </c:pt>
                <c:pt idx="19">
                  <c:v>1.2736543327954084</c:v>
                </c:pt>
                <c:pt idx="20">
                  <c:v>1.3653487641101898</c:v>
                </c:pt>
                <c:pt idx="21">
                  <c:v>1.4607827468490457</c:v>
                </c:pt>
                <c:pt idx="22">
                  <c:v>1.559998631281879</c:v>
                </c:pt>
                <c:pt idx="23">
                  <c:v>1.6630380679133383</c:v>
                </c:pt>
                <c:pt idx="24">
                  <c:v>1.7699420374957044</c:v>
                </c:pt>
                <c:pt idx="25">
                  <c:v>1.8807508790041765</c:v>
                </c:pt>
                <c:pt idx="26">
                  <c:v>1.9955043157613142</c:v>
                </c:pt>
                <c:pt idx="27">
                  <c:v>2.1142414798759699</c:v>
                </c:pt>
                <c:pt idx="28">
                  <c:v>2.2370009351436728</c:v>
                </c:pt>
                <c:pt idx="29">
                  <c:v>2.363820698539441</c:v>
                </c:pt>
                <c:pt idx="30">
                  <c:v>2.4947382604200339</c:v>
                </c:pt>
                <c:pt idx="31">
                  <c:v>2.6297906035405694</c:v>
                </c:pt>
                <c:pt idx="32">
                  <c:v>2.7690142209797175</c:v>
                </c:pt>
                <c:pt idx="33">
                  <c:v>2.912445133058339</c:v>
                </c:pt>
                <c:pt idx="34">
                  <c:v>3.060118903328207</c:v>
                </c:pt>
                <c:pt idx="35">
                  <c:v>3.8633452191589663</c:v>
                </c:pt>
                <c:pt idx="36">
                  <c:v>5.8073107416032066</c:v>
                </c:pt>
                <c:pt idx="37">
                  <c:v>8.2270522324999451</c:v>
                </c:pt>
                <c:pt idx="38">
                  <c:v>11.151069093950616</c:v>
                </c:pt>
                <c:pt idx="39">
                  <c:v>14.605622684655241</c:v>
                </c:pt>
                <c:pt idx="40">
                  <c:v>18.615152343350605</c:v>
                </c:pt>
                <c:pt idx="41">
                  <c:v>23.202578476918326</c:v>
                </c:pt>
                <c:pt idx="42">
                  <c:v>34.196528012784412</c:v>
                </c:pt>
                <c:pt idx="43">
                  <c:v>47.747977216431792</c:v>
                </c:pt>
                <c:pt idx="44">
                  <c:v>64.003540391044993</c:v>
                </c:pt>
                <c:pt idx="45">
                  <c:v>83.098754990456271</c:v>
                </c:pt>
                <c:pt idx="46">
                  <c:v>105.16007078902649</c:v>
                </c:pt>
                <c:pt idx="47">
                  <c:v>130.30631563721494</c:v>
                </c:pt>
                <c:pt idx="48">
                  <c:v>158.64981139252498</c:v>
                </c:pt>
                <c:pt idx="49">
                  <c:v>182.07</c:v>
                </c:pt>
                <c:pt idx="50">
                  <c:v>200</c:v>
                </c:pt>
                <c:pt idx="51">
                  <c:v>250</c:v>
                </c:pt>
                <c:pt idx="52">
                  <c:v>300</c:v>
                </c:pt>
                <c:pt idx="53">
                  <c:v>350</c:v>
                </c:pt>
                <c:pt idx="54">
                  <c:v>400</c:v>
                </c:pt>
                <c:pt idx="55">
                  <c:v>450</c:v>
                </c:pt>
                <c:pt idx="56">
                  <c:v>500</c:v>
                </c:pt>
                <c:pt idx="57">
                  <c:v>600</c:v>
                </c:pt>
                <c:pt idx="58">
                  <c:v>700</c:v>
                </c:pt>
                <c:pt idx="59">
                  <c:v>800</c:v>
                </c:pt>
                <c:pt idx="60">
                  <c:v>900</c:v>
                </c:pt>
                <c:pt idx="61">
                  <c:v>1000</c:v>
                </c:pt>
                <c:pt idx="62">
                  <c:v>1200</c:v>
                </c:pt>
                <c:pt idx="63">
                  <c:v>1400</c:v>
                </c:pt>
                <c:pt idx="64">
                  <c:v>1600</c:v>
                </c:pt>
              </c:numCache>
            </c:numRef>
          </c:xVal>
          <c:yVal>
            <c:numRef>
              <c:f>'Macbook Pro - HDR - 182 TrueTon'!$B$3:$B$67</c:f>
              <c:numCache>
                <c:formatCode>General</c:formatCode>
                <c:ptCount val="65"/>
                <c:pt idx="0">
                  <c:v>9.7000000000000003E-2</c:v>
                </c:pt>
                <c:pt idx="1">
                  <c:v>9.7000000000000003E-2</c:v>
                </c:pt>
                <c:pt idx="2">
                  <c:v>9.9000000000000005E-2</c:v>
                </c:pt>
                <c:pt idx="3">
                  <c:v>0.10299999999999999</c:v>
                </c:pt>
                <c:pt idx="4">
                  <c:v>0.109</c:v>
                </c:pt>
                <c:pt idx="5">
                  <c:v>0.11799999999999999</c:v>
                </c:pt>
                <c:pt idx="7">
                  <c:v>0.14699999999999999</c:v>
                </c:pt>
                <c:pt idx="8">
                  <c:v>0.16800000000000001</c:v>
                </c:pt>
                <c:pt idx="9">
                  <c:v>0.193</c:v>
                </c:pt>
                <c:pt idx="10">
                  <c:v>0.221</c:v>
                </c:pt>
                <c:pt idx="11">
                  <c:v>0.253</c:v>
                </c:pt>
                <c:pt idx="12">
                  <c:v>0.28599999999999998</c:v>
                </c:pt>
                <c:pt idx="13">
                  <c:v>0.32400000000000001</c:v>
                </c:pt>
                <c:pt idx="14">
                  <c:v>0.36599999999999999</c:v>
                </c:pt>
                <c:pt idx="15">
                  <c:v>0.41</c:v>
                </c:pt>
                <c:pt idx="16">
                  <c:v>0.46</c:v>
                </c:pt>
                <c:pt idx="17">
                  <c:v>0.51200000000000001</c:v>
                </c:pt>
                <c:pt idx="18">
                  <c:v>0.56499999999999995</c:v>
                </c:pt>
                <c:pt idx="19">
                  <c:v>0.628</c:v>
                </c:pt>
                <c:pt idx="20">
                  <c:v>0.69499999999999995</c:v>
                </c:pt>
                <c:pt idx="21">
                  <c:v>0.76200000000000001</c:v>
                </c:pt>
                <c:pt idx="22">
                  <c:v>0.83499999999999996</c:v>
                </c:pt>
                <c:pt idx="23">
                  <c:v>0.90800000000000003</c:v>
                </c:pt>
                <c:pt idx="24">
                  <c:v>0.98899999999999999</c:v>
                </c:pt>
                <c:pt idx="25">
                  <c:v>1.075</c:v>
                </c:pt>
                <c:pt idx="26">
                  <c:v>1.165</c:v>
                </c:pt>
                <c:pt idx="27">
                  <c:v>1.258</c:v>
                </c:pt>
                <c:pt idx="28">
                  <c:v>1.3560000000000001</c:v>
                </c:pt>
                <c:pt idx="29">
                  <c:v>1.4590000000000001</c:v>
                </c:pt>
                <c:pt idx="30">
                  <c:v>1.5640000000000001</c:v>
                </c:pt>
                <c:pt idx="31">
                  <c:v>1.67</c:v>
                </c:pt>
                <c:pt idx="32">
                  <c:v>1.7829999999999999</c:v>
                </c:pt>
                <c:pt idx="33">
                  <c:v>1.899</c:v>
                </c:pt>
                <c:pt idx="34">
                  <c:v>2.0150000000000001</c:v>
                </c:pt>
                <c:pt idx="35">
                  <c:v>2.6819999999999999</c:v>
                </c:pt>
                <c:pt idx="36">
                  <c:v>4.3239999999999998</c:v>
                </c:pt>
                <c:pt idx="37">
                  <c:v>6.391</c:v>
                </c:pt>
                <c:pt idx="38">
                  <c:v>8.9450000000000003</c:v>
                </c:pt>
                <c:pt idx="39">
                  <c:v>12</c:v>
                </c:pt>
                <c:pt idx="40">
                  <c:v>15.47</c:v>
                </c:pt>
                <c:pt idx="41">
                  <c:v>19.5</c:v>
                </c:pt>
                <c:pt idx="42">
                  <c:v>29.02</c:v>
                </c:pt>
                <c:pt idx="43">
                  <c:v>40.909999999999997</c:v>
                </c:pt>
                <c:pt idx="44">
                  <c:v>54.9</c:v>
                </c:pt>
                <c:pt idx="45">
                  <c:v>71.510000000000005</c:v>
                </c:pt>
                <c:pt idx="46">
                  <c:v>90.4</c:v>
                </c:pt>
                <c:pt idx="47">
                  <c:v>111.6</c:v>
                </c:pt>
                <c:pt idx="48">
                  <c:v>135.4</c:v>
                </c:pt>
                <c:pt idx="49">
                  <c:v>154.9</c:v>
                </c:pt>
                <c:pt idx="50">
                  <c:v>170.3</c:v>
                </c:pt>
                <c:pt idx="51">
                  <c:v>212</c:v>
                </c:pt>
                <c:pt idx="52">
                  <c:v>253.8</c:v>
                </c:pt>
                <c:pt idx="53">
                  <c:v>295</c:v>
                </c:pt>
                <c:pt idx="54">
                  <c:v>337.1</c:v>
                </c:pt>
                <c:pt idx="55">
                  <c:v>378.6</c:v>
                </c:pt>
                <c:pt idx="56">
                  <c:v>420.3</c:v>
                </c:pt>
                <c:pt idx="57">
                  <c:v>504</c:v>
                </c:pt>
                <c:pt idx="58">
                  <c:v>587.6</c:v>
                </c:pt>
                <c:pt idx="59">
                  <c:v>671</c:v>
                </c:pt>
                <c:pt idx="60">
                  <c:v>753.7</c:v>
                </c:pt>
                <c:pt idx="61">
                  <c:v>836.9</c:v>
                </c:pt>
                <c:pt idx="62">
                  <c:v>1006</c:v>
                </c:pt>
                <c:pt idx="63">
                  <c:v>1175</c:v>
                </c:pt>
                <c:pt idx="64">
                  <c:v>1343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E66-483D-9E3A-923967CE3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10032"/>
        <c:axId val="55204592"/>
        <c:extLst/>
      </c:scatterChart>
      <c:valAx>
        <c:axId val="55210032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EDR Value x Reference White </a:t>
                </a:r>
                <a:r>
                  <a:rPr lang="en-CA" baseline="0"/>
                  <a:t>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4592"/>
        <c:crosses val="autoZero"/>
        <c:crossBetween val="midCat"/>
        <c:majorUnit val="4"/>
      </c:valAx>
      <c:valAx>
        <c:axId val="55204592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2092105263157895E-2"/>
              <c:y val="0.296780409356725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10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Asus PA32UCDM - HDR Mode (12-bit RGB 60 Hz) - Linear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'PA32UCDM - HDR - 140 - Clip'!$G$2:$G$34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Clip'!$G$2:$G$34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256-4E42-83B7-138EA5A4C6DA}"/>
            </c:ext>
          </c:extLst>
        </c:ser>
        <c:ser>
          <c:idx val="2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'PA32UCDM - HDR - 140 - Clip'!$G$2:$G$34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Clip'!$C$2:$C$34</c:f>
              <c:numCache>
                <c:formatCode>General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1E-3</c:v>
                </c:pt>
                <c:pt idx="6">
                  <c:v>2E-3</c:v>
                </c:pt>
                <c:pt idx="7">
                  <c:v>3.0000000000000001E-3</c:v>
                </c:pt>
                <c:pt idx="8">
                  <c:v>6.0000000000000001E-3</c:v>
                </c:pt>
                <c:pt idx="9">
                  <c:v>1.2E-2</c:v>
                </c:pt>
                <c:pt idx="10">
                  <c:v>0.02</c:v>
                </c:pt>
                <c:pt idx="11">
                  <c:v>2.7E-2</c:v>
                </c:pt>
                <c:pt idx="12">
                  <c:v>3.9E-2</c:v>
                </c:pt>
                <c:pt idx="13">
                  <c:v>4.8000000000000001E-2</c:v>
                </c:pt>
                <c:pt idx="14">
                  <c:v>6.3E-2</c:v>
                </c:pt>
                <c:pt idx="15">
                  <c:v>7.6999999999999999E-2</c:v>
                </c:pt>
                <c:pt idx="16">
                  <c:v>0.09</c:v>
                </c:pt>
                <c:pt idx="17">
                  <c:v>0.109</c:v>
                </c:pt>
                <c:pt idx="18">
                  <c:v>0.125</c:v>
                </c:pt>
                <c:pt idx="19">
                  <c:v>0.14699999999999999</c:v>
                </c:pt>
                <c:pt idx="20">
                  <c:v>0.17199999999999999</c:v>
                </c:pt>
                <c:pt idx="21">
                  <c:v>0.2</c:v>
                </c:pt>
                <c:pt idx="22">
                  <c:v>0.221</c:v>
                </c:pt>
                <c:pt idx="23">
                  <c:v>0.253</c:v>
                </c:pt>
                <c:pt idx="24">
                  <c:v>0.28399999999999997</c:v>
                </c:pt>
                <c:pt idx="25">
                  <c:v>0.313</c:v>
                </c:pt>
                <c:pt idx="26">
                  <c:v>0.35199999999999998</c:v>
                </c:pt>
                <c:pt idx="27">
                  <c:v>0.39300000000000002</c:v>
                </c:pt>
                <c:pt idx="28">
                  <c:v>0.42399999999999999</c:v>
                </c:pt>
                <c:pt idx="29">
                  <c:v>0.46</c:v>
                </c:pt>
                <c:pt idx="30">
                  <c:v>0.51</c:v>
                </c:pt>
                <c:pt idx="31">
                  <c:v>0.55600000000000005</c:v>
                </c:pt>
                <c:pt idx="32">
                  <c:v>0.59299999999999997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256-4E42-83B7-138EA5A4C6DA}"/>
            </c:ext>
          </c:extLst>
        </c:ser>
        <c:ser>
          <c:idx val="1"/>
          <c:order val="2"/>
          <c:tx>
            <c:v>Measured Luminance with Glare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'PA32UCDM - HDR - 140 - Clip'!$G$2:$G$34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Clip'!$B$2:$B$34</c:f>
              <c:numCache>
                <c:formatCode>General</c:formatCode>
                <c:ptCount val="33"/>
                <c:pt idx="0">
                  <c:v>0.47399999999999998</c:v>
                </c:pt>
                <c:pt idx="1">
                  <c:v>0.47399999999999998</c:v>
                </c:pt>
                <c:pt idx="2">
                  <c:v>0.47399999999999998</c:v>
                </c:pt>
                <c:pt idx="3">
                  <c:v>0.47399999999999998</c:v>
                </c:pt>
                <c:pt idx="4">
                  <c:v>0.47399999999999998</c:v>
                </c:pt>
                <c:pt idx="5">
                  <c:v>0.47399999999999998</c:v>
                </c:pt>
                <c:pt idx="6">
                  <c:v>0.47799999999999998</c:v>
                </c:pt>
                <c:pt idx="7">
                  <c:v>0.48</c:v>
                </c:pt>
                <c:pt idx="8">
                  <c:v>0.48499999999999999</c:v>
                </c:pt>
                <c:pt idx="9">
                  <c:v>0.49399999999999999</c:v>
                </c:pt>
                <c:pt idx="10">
                  <c:v>0.503</c:v>
                </c:pt>
                <c:pt idx="11">
                  <c:v>0.51200000000000001</c:v>
                </c:pt>
                <c:pt idx="12">
                  <c:v>0.52500000000000002</c:v>
                </c:pt>
                <c:pt idx="13">
                  <c:v>0.53500000000000003</c:v>
                </c:pt>
                <c:pt idx="14">
                  <c:v>0.55000000000000004</c:v>
                </c:pt>
                <c:pt idx="15">
                  <c:v>0.56599999999999995</c:v>
                </c:pt>
                <c:pt idx="16">
                  <c:v>0.57699999999999996</c:v>
                </c:pt>
                <c:pt idx="17">
                  <c:v>0.59599999999999997</c:v>
                </c:pt>
                <c:pt idx="18">
                  <c:v>0.61299999999999999</c:v>
                </c:pt>
                <c:pt idx="19">
                  <c:v>0.63600000000000001</c:v>
                </c:pt>
                <c:pt idx="20">
                  <c:v>0.66400000000000003</c:v>
                </c:pt>
                <c:pt idx="21">
                  <c:v>0.69499999999999995</c:v>
                </c:pt>
                <c:pt idx="22">
                  <c:v>0.71499999999999997</c:v>
                </c:pt>
                <c:pt idx="23">
                  <c:v>0.748</c:v>
                </c:pt>
                <c:pt idx="24">
                  <c:v>0.77900000000000003</c:v>
                </c:pt>
                <c:pt idx="25">
                  <c:v>0.80900000000000005</c:v>
                </c:pt>
                <c:pt idx="26">
                  <c:v>0.84899999999999998</c:v>
                </c:pt>
                <c:pt idx="27">
                  <c:v>0.89100000000000001</c:v>
                </c:pt>
                <c:pt idx="28">
                  <c:v>0.92200000000000004</c:v>
                </c:pt>
                <c:pt idx="29">
                  <c:v>0.95799999999999996</c:v>
                </c:pt>
                <c:pt idx="30">
                  <c:v>1.01</c:v>
                </c:pt>
                <c:pt idx="31">
                  <c:v>1.0580000000000001</c:v>
                </c:pt>
                <c:pt idx="32">
                  <c:v>1.095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256-4E42-83B7-138EA5A4C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99696"/>
        <c:axId val="55205136"/>
      </c:scatterChart>
      <c:valAx>
        <c:axId val="55199696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HDR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5136"/>
        <c:crosses val="autoZero"/>
        <c:crossBetween val="midCat"/>
        <c:majorUnit val="0.1"/>
      </c:valAx>
      <c:valAx>
        <c:axId val="55205136"/>
        <c:scaling>
          <c:orientation val="minMax"/>
          <c:max val="2.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99696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Asus PA32UCDM - HDR Mode (12-bit RGB 60 Hz) </a:t>
            </a:r>
            <a:r>
              <a:rPr lang="en-CA"/>
              <a:t>- Log 2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x = y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'PA32UCDM - HDR - 140 - Clip'!$G$3:$G$55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xVal>
          <c:yVal>
            <c:numRef>
              <c:f>'PA32UCDM - HDR - 140 - Clip'!$G$3:$G$55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082-43A9-ABEE-C13A245AFCD5}"/>
            </c:ext>
          </c:extLst>
        </c:ser>
        <c:ser>
          <c:idx val="2"/>
          <c:order val="1"/>
          <c:tx>
            <c:v>Measured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'PA32UCDM - HDR - 140 - Clip'!$G$7:$G$55</c:f>
              <c:numCache>
                <c:formatCode>0.000</c:formatCode>
                <c:ptCount val="49"/>
                <c:pt idx="0">
                  <c:v>0.21246888848418624</c:v>
                </c:pt>
                <c:pt idx="1">
                  <c:v>0.25496266618102348</c:v>
                </c:pt>
                <c:pt idx="2">
                  <c:v>0.29745644387786074</c:v>
                </c:pt>
                <c:pt idx="3">
                  <c:v>0.33995022157469801</c:v>
                </c:pt>
                <c:pt idx="4">
                  <c:v>0.38244399927153522</c:v>
                </c:pt>
                <c:pt idx="5">
                  <c:v>0.42493777696837248</c:v>
                </c:pt>
                <c:pt idx="6">
                  <c:v>0.46851500694588227</c:v>
                </c:pt>
                <c:pt idx="7">
                  <c:v>0.51471102536664071</c:v>
                </c:pt>
                <c:pt idx="8">
                  <c:v>0.56346038258948317</c:v>
                </c:pt>
                <c:pt idx="9">
                  <c:v>0.61480188523744106</c:v>
                </c:pt>
                <c:pt idx="10">
                  <c:v>0.66877348729712194</c:v>
                </c:pt>
                <c:pt idx="11">
                  <c:v>0.72541233832737417</c:v>
                </c:pt>
                <c:pt idx="12">
                  <c:v>0.78475482738838176</c:v>
                </c:pt>
                <c:pt idx="13">
                  <c:v>0.84683662319998754</c:v>
                </c:pt>
                <c:pt idx="14">
                  <c:v>0.91169271096322668</c:v>
                </c:pt>
                <c:pt idx="15">
                  <c:v>0.97935742621715383</c:v>
                </c:pt>
                <c:pt idx="16">
                  <c:v>1.0498644860516646</c:v>
                </c:pt>
                <c:pt idx="17">
                  <c:v>1.1232470179538991</c:v>
                </c:pt>
                <c:pt idx="18">
                  <c:v>1.1995375865297031</c:v>
                </c:pt>
                <c:pt idx="19">
                  <c:v>1.2787682183109099</c:v>
                </c:pt>
                <c:pt idx="20">
                  <c:v>1.3609704248332983</c:v>
                </c:pt>
                <c:pt idx="21">
                  <c:v>1.4461752241477714</c:v>
                </c:pt>
                <c:pt idx="22">
                  <c:v>1.534413160908354</c:v>
                </c:pt>
                <c:pt idx="23">
                  <c:v>1.6257143251641444</c:v>
                </c:pt>
                <c:pt idx="24">
                  <c:v>1.7201083699682223</c:v>
                </c:pt>
                <c:pt idx="25">
                  <c:v>1.8176245279042222</c:v>
                </c:pt>
                <c:pt idx="26">
                  <c:v>1.9182916266205567</c:v>
                </c:pt>
                <c:pt idx="27">
                  <c:v>2.022138103452956</c:v>
                </c:pt>
                <c:pt idx="28">
                  <c:v>2.12919201920778</c:v>
                </c:pt>
                <c:pt idx="29">
                  <c:v>2.2394810711713489</c:v>
                </c:pt>
                <c:pt idx="30">
                  <c:v>2.3530326054042345</c:v>
                </c:pt>
                <c:pt idx="31">
                  <c:v>2.9706614526404973</c:v>
                </c:pt>
                <c:pt idx="32">
                  <c:v>4.4654446302216124</c:v>
                </c:pt>
                <c:pt idx="33">
                  <c:v>6.3260686139945754</c:v>
                </c:pt>
                <c:pt idx="34">
                  <c:v>8.5744475924264645</c:v>
                </c:pt>
                <c:pt idx="35">
                  <c:v>11.230774844025561</c:v>
                </c:pt>
                <c:pt idx="36">
                  <c:v>14.313842632334184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</c:numCache>
            </c:numRef>
          </c:xVal>
          <c:yVal>
            <c:numRef>
              <c:f>'PA32UCDM - HDR - 140 - Clip'!$C$7:$C$55</c:f>
              <c:numCache>
                <c:formatCode>General</c:formatCode>
                <c:ptCount val="49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6.0000000000000001E-3</c:v>
                </c:pt>
                <c:pt idx="4">
                  <c:v>1.2E-2</c:v>
                </c:pt>
                <c:pt idx="5">
                  <c:v>0.02</c:v>
                </c:pt>
                <c:pt idx="6">
                  <c:v>2.7E-2</c:v>
                </c:pt>
                <c:pt idx="7">
                  <c:v>3.9E-2</c:v>
                </c:pt>
                <c:pt idx="8">
                  <c:v>4.8000000000000001E-2</c:v>
                </c:pt>
                <c:pt idx="9">
                  <c:v>6.3E-2</c:v>
                </c:pt>
                <c:pt idx="10">
                  <c:v>7.6999999999999999E-2</c:v>
                </c:pt>
                <c:pt idx="11">
                  <c:v>0.09</c:v>
                </c:pt>
                <c:pt idx="12">
                  <c:v>0.109</c:v>
                </c:pt>
                <c:pt idx="13">
                  <c:v>0.125</c:v>
                </c:pt>
                <c:pt idx="14">
                  <c:v>0.14699999999999999</c:v>
                </c:pt>
                <c:pt idx="15">
                  <c:v>0.17199999999999999</c:v>
                </c:pt>
                <c:pt idx="16">
                  <c:v>0.2</c:v>
                </c:pt>
                <c:pt idx="17">
                  <c:v>0.221</c:v>
                </c:pt>
                <c:pt idx="18">
                  <c:v>0.253</c:v>
                </c:pt>
                <c:pt idx="19">
                  <c:v>0.28399999999999997</c:v>
                </c:pt>
                <c:pt idx="20">
                  <c:v>0.313</c:v>
                </c:pt>
                <c:pt idx="21">
                  <c:v>0.35199999999999998</c:v>
                </c:pt>
                <c:pt idx="22">
                  <c:v>0.39300000000000002</c:v>
                </c:pt>
                <c:pt idx="23">
                  <c:v>0.42399999999999999</c:v>
                </c:pt>
                <c:pt idx="24">
                  <c:v>0.46</c:v>
                </c:pt>
                <c:pt idx="25">
                  <c:v>0.51</c:v>
                </c:pt>
                <c:pt idx="26">
                  <c:v>0.55600000000000005</c:v>
                </c:pt>
                <c:pt idx="27">
                  <c:v>0.59299999999999997</c:v>
                </c:pt>
                <c:pt idx="28">
                  <c:v>0.64500000000000002</c:v>
                </c:pt>
                <c:pt idx="29">
                  <c:v>0.70299999999999996</c:v>
                </c:pt>
                <c:pt idx="30">
                  <c:v>0.76300000000000001</c:v>
                </c:pt>
                <c:pt idx="31">
                  <c:v>1.07</c:v>
                </c:pt>
                <c:pt idx="32">
                  <c:v>1.8640000000000001</c:v>
                </c:pt>
                <c:pt idx="33">
                  <c:v>2.9409999999999998</c:v>
                </c:pt>
                <c:pt idx="34">
                  <c:v>4.4340000000000002</c:v>
                </c:pt>
                <c:pt idx="35">
                  <c:v>6.3239999999999998</c:v>
                </c:pt>
                <c:pt idx="36">
                  <c:v>8.7829999999999995</c:v>
                </c:pt>
                <c:pt idx="37">
                  <c:v>11.48</c:v>
                </c:pt>
                <c:pt idx="38">
                  <c:v>18.14</c:v>
                </c:pt>
                <c:pt idx="39">
                  <c:v>26.59</c:v>
                </c:pt>
                <c:pt idx="40">
                  <c:v>37.340000000000003</c:v>
                </c:pt>
                <c:pt idx="41">
                  <c:v>51.24</c:v>
                </c:pt>
                <c:pt idx="42">
                  <c:v>66.53</c:v>
                </c:pt>
                <c:pt idx="43">
                  <c:v>83.87</c:v>
                </c:pt>
                <c:pt idx="44">
                  <c:v>104</c:v>
                </c:pt>
                <c:pt idx="45">
                  <c:v>121.1</c:v>
                </c:pt>
                <c:pt idx="46">
                  <c:v>131.1</c:v>
                </c:pt>
                <c:pt idx="47">
                  <c:v>189.1</c:v>
                </c:pt>
                <c:pt idx="48">
                  <c:v>221.7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082-43A9-ABEE-C13A245AFCD5}"/>
            </c:ext>
          </c:extLst>
        </c:ser>
        <c:ser>
          <c:idx val="1"/>
          <c:order val="2"/>
          <c:tx>
            <c:v>Measured Luminance with Glare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'PA32UCDM - HDR - 140 - Clip'!$G$3:$G$55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xVal>
          <c:yVal>
            <c:numRef>
              <c:f>'PA32UCDM - HDR - 140 - Clip'!$B$3:$B$55</c:f>
              <c:numCache>
                <c:formatCode>General</c:formatCode>
                <c:ptCount val="53"/>
                <c:pt idx="0">
                  <c:v>0.47399999999999998</c:v>
                </c:pt>
                <c:pt idx="1">
                  <c:v>0.47399999999999998</c:v>
                </c:pt>
                <c:pt idx="2">
                  <c:v>0.47399999999999998</c:v>
                </c:pt>
                <c:pt idx="3">
                  <c:v>0.47399999999999998</c:v>
                </c:pt>
                <c:pt idx="4">
                  <c:v>0.47399999999999998</c:v>
                </c:pt>
                <c:pt idx="5">
                  <c:v>0.47799999999999998</c:v>
                </c:pt>
                <c:pt idx="6">
                  <c:v>0.48</c:v>
                </c:pt>
                <c:pt idx="7">
                  <c:v>0.48499999999999999</c:v>
                </c:pt>
                <c:pt idx="8">
                  <c:v>0.49399999999999999</c:v>
                </c:pt>
                <c:pt idx="9">
                  <c:v>0.503</c:v>
                </c:pt>
                <c:pt idx="10">
                  <c:v>0.51200000000000001</c:v>
                </c:pt>
                <c:pt idx="11">
                  <c:v>0.52500000000000002</c:v>
                </c:pt>
                <c:pt idx="12">
                  <c:v>0.53500000000000003</c:v>
                </c:pt>
                <c:pt idx="13">
                  <c:v>0.55000000000000004</c:v>
                </c:pt>
                <c:pt idx="14">
                  <c:v>0.56599999999999995</c:v>
                </c:pt>
                <c:pt idx="15">
                  <c:v>0.57699999999999996</c:v>
                </c:pt>
                <c:pt idx="16">
                  <c:v>0.59599999999999997</c:v>
                </c:pt>
                <c:pt idx="17">
                  <c:v>0.61299999999999999</c:v>
                </c:pt>
                <c:pt idx="18">
                  <c:v>0.63600000000000001</c:v>
                </c:pt>
                <c:pt idx="19">
                  <c:v>0.66400000000000003</c:v>
                </c:pt>
                <c:pt idx="20">
                  <c:v>0.69499999999999995</c:v>
                </c:pt>
                <c:pt idx="21">
                  <c:v>0.71499999999999997</c:v>
                </c:pt>
                <c:pt idx="22">
                  <c:v>0.748</c:v>
                </c:pt>
                <c:pt idx="23">
                  <c:v>0.77900000000000003</c:v>
                </c:pt>
                <c:pt idx="24">
                  <c:v>0.80900000000000005</c:v>
                </c:pt>
                <c:pt idx="25">
                  <c:v>0.84899999999999998</c:v>
                </c:pt>
                <c:pt idx="26">
                  <c:v>0.89100000000000001</c:v>
                </c:pt>
                <c:pt idx="27">
                  <c:v>0.92200000000000004</c:v>
                </c:pt>
                <c:pt idx="28">
                  <c:v>0.95799999999999996</c:v>
                </c:pt>
                <c:pt idx="29">
                  <c:v>1.01</c:v>
                </c:pt>
                <c:pt idx="30">
                  <c:v>1.0580000000000001</c:v>
                </c:pt>
                <c:pt idx="31">
                  <c:v>1.095</c:v>
                </c:pt>
                <c:pt idx="32">
                  <c:v>1.1499999999999999</c:v>
                </c:pt>
                <c:pt idx="33">
                  <c:v>1.2070000000000001</c:v>
                </c:pt>
                <c:pt idx="34">
                  <c:v>1.2689999999999999</c:v>
                </c:pt>
                <c:pt idx="35">
                  <c:v>1.581</c:v>
                </c:pt>
                <c:pt idx="36">
                  <c:v>2.395</c:v>
                </c:pt>
                <c:pt idx="37">
                  <c:v>3.4940000000000002</c:v>
                </c:pt>
                <c:pt idx="38">
                  <c:v>5.008</c:v>
                </c:pt>
                <c:pt idx="39">
                  <c:v>6.97</c:v>
                </c:pt>
                <c:pt idx="40">
                  <c:v>9.4600000000000009</c:v>
                </c:pt>
                <c:pt idx="41">
                  <c:v>12.2</c:v>
                </c:pt>
                <c:pt idx="42">
                  <c:v>18.97</c:v>
                </c:pt>
                <c:pt idx="43">
                  <c:v>27.51</c:v>
                </c:pt>
                <c:pt idx="44">
                  <c:v>38.36</c:v>
                </c:pt>
                <c:pt idx="45">
                  <c:v>52.25</c:v>
                </c:pt>
                <c:pt idx="46">
                  <c:v>67.62</c:v>
                </c:pt>
                <c:pt idx="47">
                  <c:v>85.05</c:v>
                </c:pt>
                <c:pt idx="48">
                  <c:v>105.3</c:v>
                </c:pt>
                <c:pt idx="49">
                  <c:v>122.6</c:v>
                </c:pt>
                <c:pt idx="50">
                  <c:v>132.6</c:v>
                </c:pt>
                <c:pt idx="51">
                  <c:v>190.9</c:v>
                </c:pt>
                <c:pt idx="52">
                  <c:v>223.5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082-43A9-ABEE-C13A245AF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7856"/>
        <c:axId val="48940448"/>
      </c:scatterChart>
      <c:valAx>
        <c:axId val="55207856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HDR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40448"/>
        <c:crosses val="autoZero"/>
        <c:crossBetween val="midCat"/>
      </c:valAx>
      <c:valAx>
        <c:axId val="48940448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2092105263157895E-2"/>
              <c:y val="0.272642982456140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07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/>
              <a:t>Asus PA32UCDM - HDR Mode (12-bit RGB 60 Hz) </a:t>
            </a: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- Linear Scale</a:t>
            </a:r>
          </a:p>
          <a:p>
            <a:pPr>
              <a:defRPr/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Luminance without Glare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'PA32UCDM - HDR - 140 - Clip BL'!$F$2:$F$34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 BL'!$F$2:$F$34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974-48B7-B5E0-6D3432420E9C}"/>
            </c:ext>
          </c:extLst>
        </c:ser>
        <c:ser>
          <c:idx val="1"/>
          <c:order val="1"/>
          <c:tx>
            <c:v>Black Level 50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BL'!$F$2:$F$34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 BL'!$E$2:$E$34</c:f>
              <c:numCache>
                <c:formatCode>General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1E-3</c:v>
                </c:pt>
                <c:pt idx="5">
                  <c:v>1E-3</c:v>
                </c:pt>
                <c:pt idx="6">
                  <c:v>2E-3</c:v>
                </c:pt>
                <c:pt idx="7">
                  <c:v>3.0000000000000001E-3</c:v>
                </c:pt>
                <c:pt idx="8">
                  <c:v>6.0000000000000001E-3</c:v>
                </c:pt>
                <c:pt idx="9">
                  <c:v>1.2999999999999999E-2</c:v>
                </c:pt>
                <c:pt idx="10">
                  <c:v>2.1000000000000001E-2</c:v>
                </c:pt>
                <c:pt idx="11">
                  <c:v>2.8000000000000001E-2</c:v>
                </c:pt>
                <c:pt idx="12">
                  <c:v>0.04</c:v>
                </c:pt>
                <c:pt idx="13">
                  <c:v>0.05</c:v>
                </c:pt>
                <c:pt idx="14">
                  <c:v>6.4000000000000001E-2</c:v>
                </c:pt>
                <c:pt idx="15">
                  <c:v>7.8E-2</c:v>
                </c:pt>
                <c:pt idx="16">
                  <c:v>9.0999999999999998E-2</c:v>
                </c:pt>
                <c:pt idx="17">
                  <c:v>0.111</c:v>
                </c:pt>
                <c:pt idx="18">
                  <c:v>0.127</c:v>
                </c:pt>
                <c:pt idx="19">
                  <c:v>0.14899999999999999</c:v>
                </c:pt>
                <c:pt idx="20">
                  <c:v>0.17399999999999999</c:v>
                </c:pt>
                <c:pt idx="21">
                  <c:v>0.20200000000000001</c:v>
                </c:pt>
                <c:pt idx="22">
                  <c:v>0.223</c:v>
                </c:pt>
                <c:pt idx="23">
                  <c:v>0.254</c:v>
                </c:pt>
                <c:pt idx="24">
                  <c:v>0.28599999999999998</c:v>
                </c:pt>
                <c:pt idx="25">
                  <c:v>0.315</c:v>
                </c:pt>
                <c:pt idx="26">
                  <c:v>0.35499999999999998</c:v>
                </c:pt>
                <c:pt idx="27">
                  <c:v>0.39700000000000002</c:v>
                </c:pt>
                <c:pt idx="28">
                  <c:v>0.42699999999999999</c:v>
                </c:pt>
                <c:pt idx="29">
                  <c:v>0.46500000000000002</c:v>
                </c:pt>
                <c:pt idx="30">
                  <c:v>0.51600000000000001</c:v>
                </c:pt>
                <c:pt idx="31">
                  <c:v>0.56299999999999994</c:v>
                </c:pt>
                <c:pt idx="32">
                  <c:v>0.60199999999999998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974-48B7-B5E0-6D3432420E9C}"/>
            </c:ext>
          </c:extLst>
        </c:ser>
        <c:ser>
          <c:idx val="2"/>
          <c:order val="2"/>
          <c:tx>
            <c:v>Black Level 60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BL'!$F$2:$F$34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 BL'!$D$2:$D$34</c:f>
              <c:numCache>
                <c:formatCode>General</c:formatCode>
                <c:ptCount val="33"/>
                <c:pt idx="0">
                  <c:v>0</c:v>
                </c:pt>
                <c:pt idx="1">
                  <c:v>1E-3</c:v>
                </c:pt>
                <c:pt idx="2">
                  <c:v>3.0000000000000001E-3</c:v>
                </c:pt>
                <c:pt idx="3">
                  <c:v>1.0999999999999999E-2</c:v>
                </c:pt>
                <c:pt idx="4">
                  <c:v>2.3E-2</c:v>
                </c:pt>
                <c:pt idx="5">
                  <c:v>3.9E-2</c:v>
                </c:pt>
                <c:pt idx="6">
                  <c:v>5.7000000000000002E-2</c:v>
                </c:pt>
                <c:pt idx="7">
                  <c:v>7.3999999999999996E-2</c:v>
                </c:pt>
                <c:pt idx="8">
                  <c:v>8.7999999999999995E-2</c:v>
                </c:pt>
                <c:pt idx="9">
                  <c:v>0.1</c:v>
                </c:pt>
                <c:pt idx="10">
                  <c:v>0.13</c:v>
                </c:pt>
                <c:pt idx="11">
                  <c:v>0.14599999999999999</c:v>
                </c:pt>
                <c:pt idx="12">
                  <c:v>0.17299999999999999</c:v>
                </c:pt>
                <c:pt idx="13">
                  <c:v>0.191</c:v>
                </c:pt>
                <c:pt idx="14">
                  <c:v>0.219</c:v>
                </c:pt>
                <c:pt idx="15">
                  <c:v>0.247</c:v>
                </c:pt>
                <c:pt idx="16">
                  <c:v>0.27500000000000002</c:v>
                </c:pt>
                <c:pt idx="17">
                  <c:v>0.308</c:v>
                </c:pt>
                <c:pt idx="18">
                  <c:v>0.34100000000000003</c:v>
                </c:pt>
                <c:pt idx="19">
                  <c:v>0.375</c:v>
                </c:pt>
                <c:pt idx="20">
                  <c:v>0.41599999999999998</c:v>
                </c:pt>
                <c:pt idx="21">
                  <c:v>0.45800000000000002</c:v>
                </c:pt>
                <c:pt idx="22">
                  <c:v>0.49</c:v>
                </c:pt>
                <c:pt idx="23">
                  <c:v>0.53800000000000003</c:v>
                </c:pt>
                <c:pt idx="24">
                  <c:v>0.57999999999999996</c:v>
                </c:pt>
                <c:pt idx="25">
                  <c:v>0.627</c:v>
                </c:pt>
                <c:pt idx="26">
                  <c:v>0.68100000000000005</c:v>
                </c:pt>
                <c:pt idx="27">
                  <c:v>0.74199999999999999</c:v>
                </c:pt>
                <c:pt idx="28">
                  <c:v>0.78900000000000003</c:v>
                </c:pt>
                <c:pt idx="29">
                  <c:v>0.84699999999999998</c:v>
                </c:pt>
                <c:pt idx="30">
                  <c:v>0.91800000000000004</c:v>
                </c:pt>
                <c:pt idx="31">
                  <c:v>0.98599999999999999</c:v>
                </c:pt>
                <c:pt idx="32">
                  <c:v>1.0369999999999999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974-48B7-B5E0-6D3432420E9C}"/>
            </c:ext>
          </c:extLst>
        </c:ser>
        <c:ser>
          <c:idx val="3"/>
          <c:order val="3"/>
          <c:tx>
            <c:v>Black Level 70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BL'!$F$2:$F$34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 BL'!$C$2:$C$34</c:f>
              <c:numCache>
                <c:formatCode>General</c:formatCode>
                <c:ptCount val="33"/>
                <c:pt idx="0">
                  <c:v>1E-3</c:v>
                </c:pt>
                <c:pt idx="1">
                  <c:v>3.9E-2</c:v>
                </c:pt>
                <c:pt idx="2">
                  <c:v>7.3999999999999996E-2</c:v>
                </c:pt>
                <c:pt idx="3">
                  <c:v>0.108</c:v>
                </c:pt>
                <c:pt idx="4">
                  <c:v>0.14000000000000001</c:v>
                </c:pt>
                <c:pt idx="5">
                  <c:v>0.17499999999999999</c:v>
                </c:pt>
                <c:pt idx="6">
                  <c:v>0.214</c:v>
                </c:pt>
                <c:pt idx="7">
                  <c:v>0.24299999999999999</c:v>
                </c:pt>
                <c:pt idx="8">
                  <c:v>0.27700000000000002</c:v>
                </c:pt>
                <c:pt idx="9">
                  <c:v>0.315</c:v>
                </c:pt>
                <c:pt idx="10">
                  <c:v>0.35399999999999998</c:v>
                </c:pt>
                <c:pt idx="11">
                  <c:v>0.38</c:v>
                </c:pt>
                <c:pt idx="12">
                  <c:v>0.42</c:v>
                </c:pt>
                <c:pt idx="13">
                  <c:v>0.45100000000000001</c:v>
                </c:pt>
                <c:pt idx="14">
                  <c:v>0.49299999999999999</c:v>
                </c:pt>
                <c:pt idx="15">
                  <c:v>0.53900000000000003</c:v>
                </c:pt>
                <c:pt idx="16">
                  <c:v>0.57499999999999996</c:v>
                </c:pt>
                <c:pt idx="17">
                  <c:v>0.63</c:v>
                </c:pt>
                <c:pt idx="18">
                  <c:v>0.67300000000000004</c:v>
                </c:pt>
                <c:pt idx="19">
                  <c:v>0.72599999999999998</c:v>
                </c:pt>
                <c:pt idx="20">
                  <c:v>0.78500000000000003</c:v>
                </c:pt>
                <c:pt idx="21">
                  <c:v>0.85199999999999998</c:v>
                </c:pt>
                <c:pt idx="22">
                  <c:v>0.89700000000000002</c:v>
                </c:pt>
                <c:pt idx="23">
                  <c:v>0.96599999999999997</c:v>
                </c:pt>
                <c:pt idx="24">
                  <c:v>1.03</c:v>
                </c:pt>
                <c:pt idx="25">
                  <c:v>1.0860000000000001</c:v>
                </c:pt>
                <c:pt idx="26">
                  <c:v>1.1659999999999999</c:v>
                </c:pt>
                <c:pt idx="27">
                  <c:v>1.246</c:v>
                </c:pt>
                <c:pt idx="28">
                  <c:v>1.3149999999999999</c:v>
                </c:pt>
                <c:pt idx="29">
                  <c:v>1.401</c:v>
                </c:pt>
                <c:pt idx="30">
                  <c:v>1.494</c:v>
                </c:pt>
                <c:pt idx="31">
                  <c:v>1.5880000000000001</c:v>
                </c:pt>
                <c:pt idx="32">
                  <c:v>1.6579999999999999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510-42EF-BBCC-2838484BA18B}"/>
            </c:ext>
          </c:extLst>
        </c:ser>
        <c:ser>
          <c:idx val="4"/>
          <c:order val="4"/>
          <c:tx>
            <c:v>Black Level 75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BL'!$F$2:$F$34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'PA32UCDM - HDR - 140 - Clip BL'!$B$2:$B$34</c:f>
              <c:numCache>
                <c:formatCode>General</c:formatCode>
                <c:ptCount val="33"/>
                <c:pt idx="0">
                  <c:v>8.9999999999999993E-3</c:v>
                </c:pt>
                <c:pt idx="1">
                  <c:v>9.4E-2</c:v>
                </c:pt>
                <c:pt idx="2">
                  <c:v>0.14499999999999999</c:v>
                </c:pt>
                <c:pt idx="3">
                  <c:v>0.19400000000000001</c:v>
                </c:pt>
                <c:pt idx="4">
                  <c:v>0.24199999999999999</c:v>
                </c:pt>
                <c:pt idx="5">
                  <c:v>0.28699999999999998</c:v>
                </c:pt>
                <c:pt idx="6">
                  <c:v>0.33700000000000002</c:v>
                </c:pt>
                <c:pt idx="7">
                  <c:v>0.377</c:v>
                </c:pt>
                <c:pt idx="8">
                  <c:v>0.41399999999999998</c:v>
                </c:pt>
                <c:pt idx="9">
                  <c:v>0.46100000000000002</c:v>
                </c:pt>
                <c:pt idx="10">
                  <c:v>0.50700000000000001</c:v>
                </c:pt>
                <c:pt idx="11">
                  <c:v>0.54</c:v>
                </c:pt>
                <c:pt idx="12">
                  <c:v>0.58799999999999997</c:v>
                </c:pt>
                <c:pt idx="13">
                  <c:v>0.629</c:v>
                </c:pt>
                <c:pt idx="14">
                  <c:v>0.67900000000000005</c:v>
                </c:pt>
                <c:pt idx="15">
                  <c:v>0.73299999999999998</c:v>
                </c:pt>
                <c:pt idx="16">
                  <c:v>0.78100000000000003</c:v>
                </c:pt>
                <c:pt idx="17">
                  <c:v>0.84699999999999998</c:v>
                </c:pt>
                <c:pt idx="18">
                  <c:v>0.90100000000000002</c:v>
                </c:pt>
                <c:pt idx="19">
                  <c:v>0.96099999999999997</c:v>
                </c:pt>
                <c:pt idx="20">
                  <c:v>1.0329999999999999</c:v>
                </c:pt>
                <c:pt idx="21">
                  <c:v>1.1000000000000001</c:v>
                </c:pt>
                <c:pt idx="22">
                  <c:v>1.1559999999999999</c:v>
                </c:pt>
                <c:pt idx="23">
                  <c:v>1.2350000000000001</c:v>
                </c:pt>
                <c:pt idx="24">
                  <c:v>1.3160000000000001</c:v>
                </c:pt>
                <c:pt idx="25">
                  <c:v>1.3839999999999999</c:v>
                </c:pt>
                <c:pt idx="26">
                  <c:v>1.4750000000000001</c:v>
                </c:pt>
                <c:pt idx="27">
                  <c:v>1.5720000000000001</c:v>
                </c:pt>
                <c:pt idx="28">
                  <c:v>1.6459999999999999</c:v>
                </c:pt>
                <c:pt idx="29">
                  <c:v>1.73</c:v>
                </c:pt>
                <c:pt idx="30">
                  <c:v>1.837</c:v>
                </c:pt>
                <c:pt idx="31">
                  <c:v>1.9419999999999999</c:v>
                </c:pt>
                <c:pt idx="32">
                  <c:v>2.02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510-42EF-BBCC-2838484BA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3376"/>
        <c:axId val="48927936"/>
      </c:scatterChart>
      <c:valAx>
        <c:axId val="48933376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HDR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27936"/>
        <c:crosses val="autoZero"/>
        <c:crossBetween val="midCat"/>
        <c:majorUnit val="0.1"/>
      </c:valAx>
      <c:valAx>
        <c:axId val="48927936"/>
        <c:scaling>
          <c:orientation val="minMax"/>
          <c:max val="2.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3376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Asus PA32UCDM - HDR Mode (12-bit RGB Hz) - Log Base 2 Scale</a:t>
            </a:r>
          </a:p>
          <a:p>
            <a:pPr>
              <a:defRPr/>
            </a:pPr>
            <a:r>
              <a:rPr lang="en-CA"/>
              <a:t>Luminance without Glare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x = y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'PA32UCDM - HDR - 140 - Clip BL'!$F$3:$F$55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xVal>
          <c:yVal>
            <c:numRef>
              <c:f>'PA32UCDM - HDR - 140 - Clip BL'!$F$3:$F$55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939-4460-81D7-D78114028ABA}"/>
            </c:ext>
          </c:extLst>
        </c:ser>
        <c:ser>
          <c:idx val="1"/>
          <c:order val="1"/>
          <c:tx>
            <c:v>Black Level 50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BL'!$F$7:$F$55</c:f>
              <c:numCache>
                <c:formatCode>0.000</c:formatCode>
                <c:ptCount val="49"/>
                <c:pt idx="0">
                  <c:v>0.21246888848418624</c:v>
                </c:pt>
                <c:pt idx="1">
                  <c:v>0.25496266618102348</c:v>
                </c:pt>
                <c:pt idx="2">
                  <c:v>0.29745644387786074</c:v>
                </c:pt>
                <c:pt idx="3">
                  <c:v>0.33995022157469801</c:v>
                </c:pt>
                <c:pt idx="4">
                  <c:v>0.38244399927153522</c:v>
                </c:pt>
                <c:pt idx="5">
                  <c:v>0.42493777696837248</c:v>
                </c:pt>
                <c:pt idx="6">
                  <c:v>0.46851500694588227</c:v>
                </c:pt>
                <c:pt idx="7">
                  <c:v>0.51471102536664071</c:v>
                </c:pt>
                <c:pt idx="8">
                  <c:v>0.56346038258948317</c:v>
                </c:pt>
                <c:pt idx="9">
                  <c:v>0.61480188523744106</c:v>
                </c:pt>
                <c:pt idx="10">
                  <c:v>0.66877348729712194</c:v>
                </c:pt>
                <c:pt idx="11">
                  <c:v>0.72541233832737417</c:v>
                </c:pt>
                <c:pt idx="12">
                  <c:v>0.78475482738838176</c:v>
                </c:pt>
                <c:pt idx="13">
                  <c:v>0.84683662319998754</c:v>
                </c:pt>
                <c:pt idx="14">
                  <c:v>0.91169271096322668</c:v>
                </c:pt>
                <c:pt idx="15">
                  <c:v>0.97935742621715383</c:v>
                </c:pt>
                <c:pt idx="16">
                  <c:v>1.0498644860516646</c:v>
                </c:pt>
                <c:pt idx="17">
                  <c:v>1.1232470179538991</c:v>
                </c:pt>
                <c:pt idx="18">
                  <c:v>1.1995375865297031</c:v>
                </c:pt>
                <c:pt idx="19">
                  <c:v>1.2787682183109099</c:v>
                </c:pt>
                <c:pt idx="20">
                  <c:v>1.3609704248332983</c:v>
                </c:pt>
                <c:pt idx="21">
                  <c:v>1.4461752241477714</c:v>
                </c:pt>
                <c:pt idx="22">
                  <c:v>1.534413160908354</c:v>
                </c:pt>
                <c:pt idx="23">
                  <c:v>1.6257143251641444</c:v>
                </c:pt>
                <c:pt idx="24">
                  <c:v>1.7201083699682223</c:v>
                </c:pt>
                <c:pt idx="25">
                  <c:v>1.8176245279042222</c:v>
                </c:pt>
                <c:pt idx="26">
                  <c:v>1.9182916266205567</c:v>
                </c:pt>
                <c:pt idx="27">
                  <c:v>2.022138103452956</c:v>
                </c:pt>
                <c:pt idx="28">
                  <c:v>2.12919201920778</c:v>
                </c:pt>
                <c:pt idx="29">
                  <c:v>2.2394810711713489</c:v>
                </c:pt>
                <c:pt idx="30">
                  <c:v>2.3530326054042345</c:v>
                </c:pt>
                <c:pt idx="31">
                  <c:v>2.9706614526404973</c:v>
                </c:pt>
                <c:pt idx="32">
                  <c:v>4.4654446302216124</c:v>
                </c:pt>
                <c:pt idx="33">
                  <c:v>6.3260686139945754</c:v>
                </c:pt>
                <c:pt idx="34">
                  <c:v>8.5744475924264645</c:v>
                </c:pt>
                <c:pt idx="35">
                  <c:v>11.230774844025561</c:v>
                </c:pt>
                <c:pt idx="36">
                  <c:v>14.313842632334184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</c:numCache>
            </c:numRef>
          </c:xVal>
          <c:yVal>
            <c:numRef>
              <c:f>'PA32UCDM - HDR - 140 - Clip BL'!$E$7:$E$55</c:f>
              <c:numCache>
                <c:formatCode>General</c:formatCode>
                <c:ptCount val="49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6.0000000000000001E-3</c:v>
                </c:pt>
                <c:pt idx="4">
                  <c:v>1.2999999999999999E-2</c:v>
                </c:pt>
                <c:pt idx="5">
                  <c:v>2.1000000000000001E-2</c:v>
                </c:pt>
                <c:pt idx="6">
                  <c:v>2.8000000000000001E-2</c:v>
                </c:pt>
                <c:pt idx="7">
                  <c:v>0.04</c:v>
                </c:pt>
                <c:pt idx="8">
                  <c:v>0.05</c:v>
                </c:pt>
                <c:pt idx="9">
                  <c:v>6.4000000000000001E-2</c:v>
                </c:pt>
                <c:pt idx="10">
                  <c:v>7.8E-2</c:v>
                </c:pt>
                <c:pt idx="11">
                  <c:v>9.0999999999999998E-2</c:v>
                </c:pt>
                <c:pt idx="12">
                  <c:v>0.111</c:v>
                </c:pt>
                <c:pt idx="13">
                  <c:v>0.127</c:v>
                </c:pt>
                <c:pt idx="14">
                  <c:v>0.14899999999999999</c:v>
                </c:pt>
                <c:pt idx="15">
                  <c:v>0.17399999999999999</c:v>
                </c:pt>
                <c:pt idx="16">
                  <c:v>0.20200000000000001</c:v>
                </c:pt>
                <c:pt idx="17">
                  <c:v>0.223</c:v>
                </c:pt>
                <c:pt idx="18">
                  <c:v>0.254</c:v>
                </c:pt>
                <c:pt idx="19">
                  <c:v>0.28599999999999998</c:v>
                </c:pt>
                <c:pt idx="20">
                  <c:v>0.315</c:v>
                </c:pt>
                <c:pt idx="21">
                  <c:v>0.35499999999999998</c:v>
                </c:pt>
                <c:pt idx="22">
                  <c:v>0.39700000000000002</c:v>
                </c:pt>
                <c:pt idx="23">
                  <c:v>0.42699999999999999</c:v>
                </c:pt>
                <c:pt idx="24">
                  <c:v>0.46500000000000002</c:v>
                </c:pt>
                <c:pt idx="25">
                  <c:v>0.51600000000000001</c:v>
                </c:pt>
                <c:pt idx="26">
                  <c:v>0.56299999999999994</c:v>
                </c:pt>
                <c:pt idx="27">
                  <c:v>0.60199999999999998</c:v>
                </c:pt>
                <c:pt idx="28">
                  <c:v>0.65600000000000003</c:v>
                </c:pt>
                <c:pt idx="29">
                  <c:v>0.71199999999999997</c:v>
                </c:pt>
                <c:pt idx="30">
                  <c:v>0.77400000000000002</c:v>
                </c:pt>
                <c:pt idx="31">
                  <c:v>1.0820000000000001</c:v>
                </c:pt>
                <c:pt idx="32">
                  <c:v>1.881</c:v>
                </c:pt>
                <c:pt idx="33">
                  <c:v>2.9649999999999999</c:v>
                </c:pt>
                <c:pt idx="34">
                  <c:v>4.484</c:v>
                </c:pt>
                <c:pt idx="35">
                  <c:v>6.3630000000000004</c:v>
                </c:pt>
                <c:pt idx="36">
                  <c:v>8.8230000000000004</c:v>
                </c:pt>
                <c:pt idx="37">
                  <c:v>11.49</c:v>
                </c:pt>
                <c:pt idx="38">
                  <c:v>18.18</c:v>
                </c:pt>
                <c:pt idx="39">
                  <c:v>26.63</c:v>
                </c:pt>
                <c:pt idx="40">
                  <c:v>37.409999999999997</c:v>
                </c:pt>
                <c:pt idx="41">
                  <c:v>51.31</c:v>
                </c:pt>
                <c:pt idx="42">
                  <c:v>66.58</c:v>
                </c:pt>
                <c:pt idx="43">
                  <c:v>83.96</c:v>
                </c:pt>
                <c:pt idx="44">
                  <c:v>104.3</c:v>
                </c:pt>
                <c:pt idx="45">
                  <c:v>121.3</c:v>
                </c:pt>
                <c:pt idx="46">
                  <c:v>131.19999999999999</c:v>
                </c:pt>
                <c:pt idx="47">
                  <c:v>189.3</c:v>
                </c:pt>
                <c:pt idx="48">
                  <c:v>222.2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939-4460-81D7-D78114028ABA}"/>
            </c:ext>
          </c:extLst>
        </c:ser>
        <c:ser>
          <c:idx val="2"/>
          <c:order val="2"/>
          <c:tx>
            <c:v>Black Level 60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BL'!$F$3:$F$55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xVal>
          <c:yVal>
            <c:numRef>
              <c:f>'PA32UCDM - HDR - 140 - Clip BL'!$D$3:$D$55</c:f>
              <c:numCache>
                <c:formatCode>General</c:formatCode>
                <c:ptCount val="53"/>
                <c:pt idx="0">
                  <c:v>1E-3</c:v>
                </c:pt>
                <c:pt idx="1">
                  <c:v>3.0000000000000001E-3</c:v>
                </c:pt>
                <c:pt idx="2">
                  <c:v>1.0999999999999999E-2</c:v>
                </c:pt>
                <c:pt idx="3">
                  <c:v>2.3E-2</c:v>
                </c:pt>
                <c:pt idx="4">
                  <c:v>3.9E-2</c:v>
                </c:pt>
                <c:pt idx="5">
                  <c:v>5.7000000000000002E-2</c:v>
                </c:pt>
                <c:pt idx="6">
                  <c:v>7.3999999999999996E-2</c:v>
                </c:pt>
                <c:pt idx="7">
                  <c:v>8.7999999999999995E-2</c:v>
                </c:pt>
                <c:pt idx="8">
                  <c:v>0.1</c:v>
                </c:pt>
                <c:pt idx="9">
                  <c:v>0.13</c:v>
                </c:pt>
                <c:pt idx="10">
                  <c:v>0.14599999999999999</c:v>
                </c:pt>
                <c:pt idx="11">
                  <c:v>0.17299999999999999</c:v>
                </c:pt>
                <c:pt idx="12">
                  <c:v>0.191</c:v>
                </c:pt>
                <c:pt idx="13">
                  <c:v>0.219</c:v>
                </c:pt>
                <c:pt idx="14">
                  <c:v>0.247</c:v>
                </c:pt>
                <c:pt idx="15">
                  <c:v>0.27500000000000002</c:v>
                </c:pt>
                <c:pt idx="16">
                  <c:v>0.308</c:v>
                </c:pt>
                <c:pt idx="17">
                  <c:v>0.34100000000000003</c:v>
                </c:pt>
                <c:pt idx="18">
                  <c:v>0.375</c:v>
                </c:pt>
                <c:pt idx="19">
                  <c:v>0.41599999999999998</c:v>
                </c:pt>
                <c:pt idx="20">
                  <c:v>0.45800000000000002</c:v>
                </c:pt>
                <c:pt idx="21">
                  <c:v>0.49</c:v>
                </c:pt>
                <c:pt idx="22">
                  <c:v>0.53800000000000003</c:v>
                </c:pt>
                <c:pt idx="23">
                  <c:v>0.57999999999999996</c:v>
                </c:pt>
                <c:pt idx="24">
                  <c:v>0.627</c:v>
                </c:pt>
                <c:pt idx="25">
                  <c:v>0.68100000000000005</c:v>
                </c:pt>
                <c:pt idx="26">
                  <c:v>0.74199999999999999</c:v>
                </c:pt>
                <c:pt idx="27">
                  <c:v>0.78900000000000003</c:v>
                </c:pt>
                <c:pt idx="28">
                  <c:v>0.84699999999999998</c:v>
                </c:pt>
                <c:pt idx="29">
                  <c:v>0.91800000000000004</c:v>
                </c:pt>
                <c:pt idx="30">
                  <c:v>0.98599999999999999</c:v>
                </c:pt>
                <c:pt idx="31">
                  <c:v>1.0369999999999999</c:v>
                </c:pt>
                <c:pt idx="32">
                  <c:v>1.107</c:v>
                </c:pt>
                <c:pt idx="33">
                  <c:v>1.1850000000000001</c:v>
                </c:pt>
                <c:pt idx="34">
                  <c:v>1.274</c:v>
                </c:pt>
                <c:pt idx="35">
                  <c:v>1.6890000000000001</c:v>
                </c:pt>
                <c:pt idx="36">
                  <c:v>2.6949999999999998</c:v>
                </c:pt>
                <c:pt idx="37">
                  <c:v>4.05</c:v>
                </c:pt>
                <c:pt idx="38">
                  <c:v>5.8520000000000003</c:v>
                </c:pt>
                <c:pt idx="39">
                  <c:v>8.1630000000000003</c:v>
                </c:pt>
                <c:pt idx="40">
                  <c:v>10.82</c:v>
                </c:pt>
                <c:pt idx="41">
                  <c:v>13.75</c:v>
                </c:pt>
                <c:pt idx="42">
                  <c:v>20.97</c:v>
                </c:pt>
                <c:pt idx="43">
                  <c:v>30.12</c:v>
                </c:pt>
                <c:pt idx="44">
                  <c:v>41.84</c:v>
                </c:pt>
                <c:pt idx="45">
                  <c:v>56.63</c:v>
                </c:pt>
                <c:pt idx="46">
                  <c:v>72.31</c:v>
                </c:pt>
                <c:pt idx="47">
                  <c:v>90.52</c:v>
                </c:pt>
                <c:pt idx="48">
                  <c:v>111.6</c:v>
                </c:pt>
                <c:pt idx="49">
                  <c:v>129.5</c:v>
                </c:pt>
                <c:pt idx="50">
                  <c:v>139.9</c:v>
                </c:pt>
                <c:pt idx="51">
                  <c:v>199.7</c:v>
                </c:pt>
                <c:pt idx="52">
                  <c:v>232.6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939-4460-81D7-D78114028ABA}"/>
            </c:ext>
          </c:extLst>
        </c:ser>
        <c:ser>
          <c:idx val="3"/>
          <c:order val="3"/>
          <c:tx>
            <c:v>Black Level 70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BL'!$F$3:$F$55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xVal>
          <c:yVal>
            <c:numRef>
              <c:f>'PA32UCDM - HDR - 140 - Clip BL'!$C$3:$C$55</c:f>
              <c:numCache>
                <c:formatCode>General</c:formatCode>
                <c:ptCount val="53"/>
                <c:pt idx="0">
                  <c:v>3.9E-2</c:v>
                </c:pt>
                <c:pt idx="1">
                  <c:v>7.3999999999999996E-2</c:v>
                </c:pt>
                <c:pt idx="2">
                  <c:v>0.108</c:v>
                </c:pt>
                <c:pt idx="3">
                  <c:v>0.14000000000000001</c:v>
                </c:pt>
                <c:pt idx="4">
                  <c:v>0.17499999999999999</c:v>
                </c:pt>
                <c:pt idx="5">
                  <c:v>0.214</c:v>
                </c:pt>
                <c:pt idx="6">
                  <c:v>0.24299999999999999</c:v>
                </c:pt>
                <c:pt idx="7">
                  <c:v>0.27700000000000002</c:v>
                </c:pt>
                <c:pt idx="8">
                  <c:v>0.315</c:v>
                </c:pt>
                <c:pt idx="9">
                  <c:v>0.35399999999999998</c:v>
                </c:pt>
                <c:pt idx="10">
                  <c:v>0.38</c:v>
                </c:pt>
                <c:pt idx="11">
                  <c:v>0.42</c:v>
                </c:pt>
                <c:pt idx="12">
                  <c:v>0.45100000000000001</c:v>
                </c:pt>
                <c:pt idx="13">
                  <c:v>0.49299999999999999</c:v>
                </c:pt>
                <c:pt idx="14">
                  <c:v>0.53900000000000003</c:v>
                </c:pt>
                <c:pt idx="15">
                  <c:v>0.57499999999999996</c:v>
                </c:pt>
                <c:pt idx="16">
                  <c:v>0.63</c:v>
                </c:pt>
                <c:pt idx="17">
                  <c:v>0.67300000000000004</c:v>
                </c:pt>
                <c:pt idx="18">
                  <c:v>0.72599999999999998</c:v>
                </c:pt>
                <c:pt idx="19">
                  <c:v>0.78500000000000003</c:v>
                </c:pt>
                <c:pt idx="20">
                  <c:v>0.85199999999999998</c:v>
                </c:pt>
                <c:pt idx="21">
                  <c:v>0.89700000000000002</c:v>
                </c:pt>
                <c:pt idx="22">
                  <c:v>0.96599999999999997</c:v>
                </c:pt>
                <c:pt idx="23">
                  <c:v>1.03</c:v>
                </c:pt>
                <c:pt idx="24">
                  <c:v>1.0860000000000001</c:v>
                </c:pt>
                <c:pt idx="25">
                  <c:v>1.1659999999999999</c:v>
                </c:pt>
                <c:pt idx="26">
                  <c:v>1.246</c:v>
                </c:pt>
                <c:pt idx="27">
                  <c:v>1.3149999999999999</c:v>
                </c:pt>
                <c:pt idx="28">
                  <c:v>1.401</c:v>
                </c:pt>
                <c:pt idx="29">
                  <c:v>1.494</c:v>
                </c:pt>
                <c:pt idx="30">
                  <c:v>1.5880000000000001</c:v>
                </c:pt>
                <c:pt idx="31">
                  <c:v>1.6579999999999999</c:v>
                </c:pt>
                <c:pt idx="32">
                  <c:v>1.748</c:v>
                </c:pt>
                <c:pt idx="33">
                  <c:v>1.847</c:v>
                </c:pt>
                <c:pt idx="34">
                  <c:v>1.96</c:v>
                </c:pt>
                <c:pt idx="35">
                  <c:v>2.4780000000000002</c:v>
                </c:pt>
                <c:pt idx="36">
                  <c:v>3.76</c:v>
                </c:pt>
                <c:pt idx="37">
                  <c:v>5.4109999999999996</c:v>
                </c:pt>
                <c:pt idx="38">
                  <c:v>7.59</c:v>
                </c:pt>
                <c:pt idx="39">
                  <c:v>10.119999999999999</c:v>
                </c:pt>
                <c:pt idx="40">
                  <c:v>13.08</c:v>
                </c:pt>
                <c:pt idx="41">
                  <c:v>16.239999999999998</c:v>
                </c:pt>
                <c:pt idx="42">
                  <c:v>24.12</c:v>
                </c:pt>
                <c:pt idx="43">
                  <c:v>34.130000000000003</c:v>
                </c:pt>
                <c:pt idx="44">
                  <c:v>46.97</c:v>
                </c:pt>
                <c:pt idx="45">
                  <c:v>62.11</c:v>
                </c:pt>
                <c:pt idx="46">
                  <c:v>78.489999999999995</c:v>
                </c:pt>
                <c:pt idx="47">
                  <c:v>97.6</c:v>
                </c:pt>
                <c:pt idx="48">
                  <c:v>119.7</c:v>
                </c:pt>
                <c:pt idx="49">
                  <c:v>138.5</c:v>
                </c:pt>
                <c:pt idx="50">
                  <c:v>149.1</c:v>
                </c:pt>
                <c:pt idx="51">
                  <c:v>210.7</c:v>
                </c:pt>
                <c:pt idx="52">
                  <c:v>236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6C-4009-B7D4-7CF06028307B}"/>
            </c:ext>
          </c:extLst>
        </c:ser>
        <c:ser>
          <c:idx val="4"/>
          <c:order val="4"/>
          <c:tx>
            <c:v>Black Level 75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'PA32UCDM - HDR - 140 - Clip BL'!$F$3:$F$55</c:f>
              <c:numCache>
                <c:formatCode>0.000</c:formatCode>
                <c:ptCount val="53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2.12919201920778</c:v>
                </c:pt>
                <c:pt idx="33">
                  <c:v>2.2394810711713489</c:v>
                </c:pt>
                <c:pt idx="34">
                  <c:v>2.3530326054042345</c:v>
                </c:pt>
                <c:pt idx="35">
                  <c:v>2.9706614526404973</c:v>
                </c:pt>
                <c:pt idx="36">
                  <c:v>4.4654446302216124</c:v>
                </c:pt>
                <c:pt idx="37">
                  <c:v>6.3260686139945754</c:v>
                </c:pt>
                <c:pt idx="38">
                  <c:v>8.5744475924264645</c:v>
                </c:pt>
                <c:pt idx="39">
                  <c:v>11.230774844025561</c:v>
                </c:pt>
                <c:pt idx="40">
                  <c:v>14.313842632334184</c:v>
                </c:pt>
                <c:pt idx="41">
                  <c:v>17.841275260990642</c:v>
                </c:pt>
                <c:pt idx="42">
                  <c:v>26.294908122094899</c:v>
                </c:pt>
                <c:pt idx="43">
                  <c:v>36.715092054157473</c:v>
                </c:pt>
                <c:pt idx="44">
                  <c:v>49.214563930061509</c:v>
                </c:pt>
                <c:pt idx="45">
                  <c:v>63.897543245256649</c:v>
                </c:pt>
                <c:pt idx="46">
                  <c:v>80.861261660151087</c:v>
                </c:pt>
                <c:pt idx="47">
                  <c:v>100.19709007090731</c:v>
                </c:pt>
                <c:pt idx="48">
                  <c:v>121.99139668783161</c:v>
                </c:pt>
                <c:pt idx="49">
                  <c:v>140</c:v>
                </c:pt>
                <c:pt idx="50">
                  <c:v>150</c:v>
                </c:pt>
                <c:pt idx="51">
                  <c:v>200</c:v>
                </c:pt>
                <c:pt idx="52">
                  <c:v>250</c:v>
                </c:pt>
              </c:numCache>
            </c:numRef>
          </c:xVal>
          <c:yVal>
            <c:numRef>
              <c:f>'PA32UCDM - HDR - 140 - Clip BL'!$B$3:$B$55</c:f>
              <c:numCache>
                <c:formatCode>General</c:formatCode>
                <c:ptCount val="53"/>
                <c:pt idx="0">
                  <c:v>9.4E-2</c:v>
                </c:pt>
                <c:pt idx="1">
                  <c:v>0.14499999999999999</c:v>
                </c:pt>
                <c:pt idx="2">
                  <c:v>0.19400000000000001</c:v>
                </c:pt>
                <c:pt idx="3">
                  <c:v>0.24199999999999999</c:v>
                </c:pt>
                <c:pt idx="4">
                  <c:v>0.28699999999999998</c:v>
                </c:pt>
                <c:pt idx="5">
                  <c:v>0.33700000000000002</c:v>
                </c:pt>
                <c:pt idx="6">
                  <c:v>0.377</c:v>
                </c:pt>
                <c:pt idx="7">
                  <c:v>0.41399999999999998</c:v>
                </c:pt>
                <c:pt idx="8">
                  <c:v>0.46100000000000002</c:v>
                </c:pt>
                <c:pt idx="9">
                  <c:v>0.50700000000000001</c:v>
                </c:pt>
                <c:pt idx="10">
                  <c:v>0.54</c:v>
                </c:pt>
                <c:pt idx="11">
                  <c:v>0.58799999999999997</c:v>
                </c:pt>
                <c:pt idx="12">
                  <c:v>0.629</c:v>
                </c:pt>
                <c:pt idx="13">
                  <c:v>0.67900000000000005</c:v>
                </c:pt>
                <c:pt idx="14">
                  <c:v>0.73299999999999998</c:v>
                </c:pt>
                <c:pt idx="15">
                  <c:v>0.78100000000000003</c:v>
                </c:pt>
                <c:pt idx="16">
                  <c:v>0.84699999999999998</c:v>
                </c:pt>
                <c:pt idx="17">
                  <c:v>0.90100000000000002</c:v>
                </c:pt>
                <c:pt idx="18">
                  <c:v>0.96099999999999997</c:v>
                </c:pt>
                <c:pt idx="19">
                  <c:v>1.0329999999999999</c:v>
                </c:pt>
                <c:pt idx="20">
                  <c:v>1.1000000000000001</c:v>
                </c:pt>
                <c:pt idx="21">
                  <c:v>1.1559999999999999</c:v>
                </c:pt>
                <c:pt idx="22">
                  <c:v>1.2350000000000001</c:v>
                </c:pt>
                <c:pt idx="23">
                  <c:v>1.3160000000000001</c:v>
                </c:pt>
                <c:pt idx="24">
                  <c:v>1.3839999999999999</c:v>
                </c:pt>
                <c:pt idx="25">
                  <c:v>1.4750000000000001</c:v>
                </c:pt>
                <c:pt idx="26">
                  <c:v>1.5720000000000001</c:v>
                </c:pt>
                <c:pt idx="27">
                  <c:v>1.6459999999999999</c:v>
                </c:pt>
                <c:pt idx="28">
                  <c:v>1.73</c:v>
                </c:pt>
                <c:pt idx="29">
                  <c:v>1.837</c:v>
                </c:pt>
                <c:pt idx="30">
                  <c:v>1.9419999999999999</c:v>
                </c:pt>
                <c:pt idx="31">
                  <c:v>2.02</c:v>
                </c:pt>
                <c:pt idx="32">
                  <c:v>2.1259999999999999</c:v>
                </c:pt>
                <c:pt idx="33">
                  <c:v>2.2389999999999999</c:v>
                </c:pt>
                <c:pt idx="34">
                  <c:v>2.3639999999999999</c:v>
                </c:pt>
                <c:pt idx="35">
                  <c:v>2.9470000000000001</c:v>
                </c:pt>
                <c:pt idx="36">
                  <c:v>4.3899999999999997</c:v>
                </c:pt>
                <c:pt idx="37">
                  <c:v>6.181</c:v>
                </c:pt>
                <c:pt idx="38">
                  <c:v>8.5350000000000001</c:v>
                </c:pt>
                <c:pt idx="39">
                  <c:v>11.21</c:v>
                </c:pt>
                <c:pt idx="40">
                  <c:v>14.27</c:v>
                </c:pt>
                <c:pt idx="41">
                  <c:v>17.579999999999998</c:v>
                </c:pt>
                <c:pt idx="42">
                  <c:v>25.92</c:v>
                </c:pt>
                <c:pt idx="43">
                  <c:v>36.340000000000003</c:v>
                </c:pt>
                <c:pt idx="44">
                  <c:v>49.67</c:v>
                </c:pt>
                <c:pt idx="45">
                  <c:v>65.02</c:v>
                </c:pt>
                <c:pt idx="46">
                  <c:v>81.67</c:v>
                </c:pt>
                <c:pt idx="47">
                  <c:v>101.4</c:v>
                </c:pt>
                <c:pt idx="48">
                  <c:v>124.2</c:v>
                </c:pt>
                <c:pt idx="49">
                  <c:v>143.1</c:v>
                </c:pt>
                <c:pt idx="50">
                  <c:v>153.9</c:v>
                </c:pt>
                <c:pt idx="51">
                  <c:v>216.4</c:v>
                </c:pt>
                <c:pt idx="52">
                  <c:v>236.8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6C-4009-B7D4-7CF060283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40992"/>
        <c:axId val="48937728"/>
      </c:scatterChart>
      <c:valAx>
        <c:axId val="48940992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HDR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7728"/>
        <c:crosses val="autoZero"/>
        <c:crossBetween val="midCat"/>
      </c:valAx>
      <c:valAx>
        <c:axId val="48937728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2092105263157895E-2"/>
              <c:y val="0.267072807017543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409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 Linear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'Example chart1'!$C$2:$C$34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'Example chart1'!$C$2:$C$34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FFF-48BC-9ED6-2F4BD8B95F39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 chart1'!$C$2:$C$34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'Example chart1'!$B$2:$B$34</c:f>
              <c:numCache>
                <c:formatCode>0.000</c:formatCode>
                <c:ptCount val="33"/>
                <c:pt idx="0">
                  <c:v>0.5</c:v>
                </c:pt>
                <c:pt idx="1">
                  <c:v>0.54249377769683726</c:v>
                </c:pt>
                <c:pt idx="2">
                  <c:v>0.58498755539367453</c:v>
                </c:pt>
                <c:pt idx="3">
                  <c:v>0.62748133309051179</c:v>
                </c:pt>
                <c:pt idx="4">
                  <c:v>0.66997511078734906</c:v>
                </c:pt>
                <c:pt idx="5">
                  <c:v>0.71246888848418621</c:v>
                </c:pt>
                <c:pt idx="6">
                  <c:v>0.75496266618102348</c:v>
                </c:pt>
                <c:pt idx="7">
                  <c:v>0.79745644387786074</c:v>
                </c:pt>
                <c:pt idx="8">
                  <c:v>0.83995022157469801</c:v>
                </c:pt>
                <c:pt idx="9">
                  <c:v>0.88244399927153516</c:v>
                </c:pt>
                <c:pt idx="10">
                  <c:v>0.92493777696837243</c:v>
                </c:pt>
                <c:pt idx="11">
                  <c:v>0.96851500694588233</c:v>
                </c:pt>
                <c:pt idx="12">
                  <c:v>1.0147110253666407</c:v>
                </c:pt>
                <c:pt idx="13">
                  <c:v>1.0634603825894833</c:v>
                </c:pt>
                <c:pt idx="14">
                  <c:v>1.1148018852374411</c:v>
                </c:pt>
                <c:pt idx="15">
                  <c:v>1.168773487297122</c:v>
                </c:pt>
                <c:pt idx="16">
                  <c:v>1.2254123383273741</c:v>
                </c:pt>
                <c:pt idx="17">
                  <c:v>1.2847548273883818</c:v>
                </c:pt>
                <c:pt idx="18">
                  <c:v>1.3468366231999875</c:v>
                </c:pt>
                <c:pt idx="19">
                  <c:v>1.4116927109632267</c:v>
                </c:pt>
                <c:pt idx="20">
                  <c:v>1.4793574262171538</c:v>
                </c:pt>
                <c:pt idx="21">
                  <c:v>1.5498644860516646</c:v>
                </c:pt>
                <c:pt idx="22">
                  <c:v>1.6232470179538991</c:v>
                </c:pt>
                <c:pt idx="23">
                  <c:v>1.6995375865297031</c:v>
                </c:pt>
                <c:pt idx="24">
                  <c:v>1.7787682183109099</c:v>
                </c:pt>
                <c:pt idx="25">
                  <c:v>1.8609704248332983</c:v>
                </c:pt>
                <c:pt idx="26">
                  <c:v>1.9461752241477714</c:v>
                </c:pt>
                <c:pt idx="27">
                  <c:v>2.034413160908354</c:v>
                </c:pt>
                <c:pt idx="28">
                  <c:v>2.1257143251641444</c:v>
                </c:pt>
                <c:pt idx="29">
                  <c:v>2.220108369968222</c:v>
                </c:pt>
                <c:pt idx="30">
                  <c:v>2.317624527904222</c:v>
                </c:pt>
                <c:pt idx="31">
                  <c:v>2.4182916266205567</c:v>
                </c:pt>
                <c:pt idx="32">
                  <c:v>2.522138103452956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FFF-48BC-9ED6-2F4BD8B95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7184"/>
        <c:axId val="48927392"/>
      </c:scatterChart>
      <c:valAx>
        <c:axId val="48937184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27392"/>
        <c:crosses val="autoZero"/>
        <c:crossBetween val="midCat"/>
        <c:majorUnit val="0.1"/>
      </c:valAx>
      <c:valAx>
        <c:axId val="4892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7184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</a:t>
            </a:r>
            <a:r>
              <a:rPr lang="en-CA" baseline="0"/>
              <a:t> Log Base 2 Scale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'Example chart1'!$C$3:$C$54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'Example chart1'!$C$3:$C$54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944-4259-A9D6-BD805AD89983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 chart1'!$C$3:$C$54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'Example chart1'!$B$3:$B$54</c:f>
              <c:numCache>
                <c:formatCode>0.000</c:formatCode>
                <c:ptCount val="52"/>
                <c:pt idx="0">
                  <c:v>0.54249377769683726</c:v>
                </c:pt>
                <c:pt idx="1">
                  <c:v>0.58498755539367453</c:v>
                </c:pt>
                <c:pt idx="2">
                  <c:v>0.62748133309051179</c:v>
                </c:pt>
                <c:pt idx="3">
                  <c:v>0.66997511078734906</c:v>
                </c:pt>
                <c:pt idx="4">
                  <c:v>0.71246888848418621</c:v>
                </c:pt>
                <c:pt idx="5">
                  <c:v>0.75496266618102348</c:v>
                </c:pt>
                <c:pt idx="6">
                  <c:v>0.79745644387786074</c:v>
                </c:pt>
                <c:pt idx="7">
                  <c:v>0.83995022157469801</c:v>
                </c:pt>
                <c:pt idx="8">
                  <c:v>0.88244399927153516</c:v>
                </c:pt>
                <c:pt idx="9">
                  <c:v>0.92493777696837243</c:v>
                </c:pt>
                <c:pt idx="10">
                  <c:v>0.96851500694588233</c:v>
                </c:pt>
                <c:pt idx="11">
                  <c:v>1.0147110253666407</c:v>
                </c:pt>
                <c:pt idx="12">
                  <c:v>1.0634603825894833</c:v>
                </c:pt>
                <c:pt idx="13">
                  <c:v>1.1148018852374411</c:v>
                </c:pt>
                <c:pt idx="14">
                  <c:v>1.168773487297122</c:v>
                </c:pt>
                <c:pt idx="15">
                  <c:v>1.2254123383273741</c:v>
                </c:pt>
                <c:pt idx="16">
                  <c:v>1.2847548273883818</c:v>
                </c:pt>
                <c:pt idx="17">
                  <c:v>1.3468366231999875</c:v>
                </c:pt>
                <c:pt idx="18">
                  <c:v>1.4116927109632267</c:v>
                </c:pt>
                <c:pt idx="19">
                  <c:v>1.4793574262171538</c:v>
                </c:pt>
                <c:pt idx="20">
                  <c:v>1.5498644860516646</c:v>
                </c:pt>
                <c:pt idx="21">
                  <c:v>1.6232470179538991</c:v>
                </c:pt>
                <c:pt idx="22">
                  <c:v>1.6995375865297031</c:v>
                </c:pt>
                <c:pt idx="23">
                  <c:v>1.7787682183109099</c:v>
                </c:pt>
                <c:pt idx="24">
                  <c:v>1.8609704248332983</c:v>
                </c:pt>
                <c:pt idx="25">
                  <c:v>1.9461752241477714</c:v>
                </c:pt>
                <c:pt idx="26">
                  <c:v>2.034413160908354</c:v>
                </c:pt>
                <c:pt idx="27">
                  <c:v>2.1257143251641444</c:v>
                </c:pt>
                <c:pt idx="28">
                  <c:v>2.220108369968222</c:v>
                </c:pt>
                <c:pt idx="29">
                  <c:v>2.317624527904222</c:v>
                </c:pt>
                <c:pt idx="30">
                  <c:v>2.4182916266205567</c:v>
                </c:pt>
                <c:pt idx="31">
                  <c:v>2.522138103452956</c:v>
                </c:pt>
                <c:pt idx="32">
                  <c:v>3.4706614526404973</c:v>
                </c:pt>
                <c:pt idx="33">
                  <c:v>4.9654446302216124</c:v>
                </c:pt>
                <c:pt idx="34">
                  <c:v>6.8260686139945754</c:v>
                </c:pt>
                <c:pt idx="35">
                  <c:v>9.0744475924264645</c:v>
                </c:pt>
                <c:pt idx="36">
                  <c:v>11.730774844025561</c:v>
                </c:pt>
                <c:pt idx="37">
                  <c:v>18.341275260990642</c:v>
                </c:pt>
                <c:pt idx="38">
                  <c:v>26.794908122094899</c:v>
                </c:pt>
                <c:pt idx="39">
                  <c:v>37.215092054157473</c:v>
                </c:pt>
                <c:pt idx="40">
                  <c:v>49.714563930061509</c:v>
                </c:pt>
                <c:pt idx="41">
                  <c:v>64.397543245256657</c:v>
                </c:pt>
                <c:pt idx="42">
                  <c:v>81.361261660151087</c:v>
                </c:pt>
                <c:pt idx="43">
                  <c:v>100.69709007090731</c:v>
                </c:pt>
                <c:pt idx="44">
                  <c:v>122.49139668783161</c:v>
                </c:pt>
                <c:pt idx="45">
                  <c:v>140.5</c:v>
                </c:pt>
                <c:pt idx="46">
                  <c:v>150.5</c:v>
                </c:pt>
                <c:pt idx="47">
                  <c:v>200.5</c:v>
                </c:pt>
                <c:pt idx="48">
                  <c:v>250.5</c:v>
                </c:pt>
                <c:pt idx="49">
                  <c:v>300.5</c:v>
                </c:pt>
                <c:pt idx="50">
                  <c:v>350.5</c:v>
                </c:pt>
                <c:pt idx="51">
                  <c:v>400.5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944-4259-A9D6-BD805AD89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3920"/>
        <c:axId val="48935552"/>
      </c:scatterChart>
      <c:valAx>
        <c:axId val="48933920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5552"/>
        <c:crosses val="autoZero"/>
        <c:crossBetween val="midCat"/>
      </c:valAx>
      <c:valAx>
        <c:axId val="48935552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3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 Linear Scale</a:t>
            </a:r>
          </a:p>
          <a:p>
            <a:pPr>
              <a:defRPr/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Clipped Subtraction Compensation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'Example chart2'!$C$2:$C$34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41-4671-9CE1-9E57AD4EA0D3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'Example chart2'!$B$2:$B$34</c:f>
              <c:numCache>
                <c:formatCode>0.000</c:formatCode>
                <c:ptCount val="3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0.56346038258948328</c:v>
                </c:pt>
                <c:pt idx="14">
                  <c:v>0.61480188523744106</c:v>
                </c:pt>
                <c:pt idx="15">
                  <c:v>0.66877348729712205</c:v>
                </c:pt>
                <c:pt idx="16">
                  <c:v>0.72541233832737406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</c:v>
                </c:pt>
                <c:pt idx="30">
                  <c:v>1.817624527904222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41-4671-9CE1-9E57AD4EA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6640"/>
        <c:axId val="48938272"/>
      </c:scatterChart>
      <c:valAx>
        <c:axId val="48936640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8272"/>
        <c:crosses val="autoZero"/>
        <c:crossBetween val="midCat"/>
        <c:majorUnit val="0.1"/>
      </c:valAx>
      <c:valAx>
        <c:axId val="48938272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664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 Log Base 2 Scale</a:t>
            </a:r>
          </a:p>
          <a:p>
            <a:pPr>
              <a:defRPr/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Clipped Subtraction Compensation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'Example chart2'!$C$3:$C$54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83E-48C4-BAA0-068864F8658D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'Example chart2'!$B$3:$B$54</c:f>
              <c:numCache>
                <c:formatCode>0.000</c:formatCode>
                <c:ptCount val="52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0.56346038258948328</c:v>
                </c:pt>
                <c:pt idx="13">
                  <c:v>0.61480188523744106</c:v>
                </c:pt>
                <c:pt idx="14">
                  <c:v>0.66877348729712205</c:v>
                </c:pt>
                <c:pt idx="15">
                  <c:v>0.72541233832737406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</c:v>
                </c:pt>
                <c:pt idx="29">
                  <c:v>1.817624527904222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63.897543245256657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83E-48C4-BAA0-068864F86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8816"/>
        <c:axId val="48941536"/>
      </c:scatterChart>
      <c:valAx>
        <c:axId val="48938816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41536"/>
        <c:crosses val="autoZero"/>
        <c:crossBetween val="midCat"/>
      </c:valAx>
      <c:valAx>
        <c:axId val="48941536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8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 Linear Scale</a:t>
            </a:r>
          </a:p>
          <a:p>
            <a:pPr>
              <a:defRPr/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Compensation with Suitable Smoothness (Rough Sketch)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'Example chart2'!$C$2:$C$34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EA4-4666-A917-D4E6C943E9C5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'Example chart2'!$B$2:$B$34</c:f>
              <c:numCache>
                <c:formatCode>0.000</c:formatCode>
                <c:ptCount val="3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0.56346038258948328</c:v>
                </c:pt>
                <c:pt idx="14">
                  <c:v>0.61480188523744106</c:v>
                </c:pt>
                <c:pt idx="15">
                  <c:v>0.66877348729712205</c:v>
                </c:pt>
                <c:pt idx="16">
                  <c:v>0.72541233832737406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</c:v>
                </c:pt>
                <c:pt idx="30">
                  <c:v>1.817624527904222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EA4-4666-A917-D4E6C943E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42080"/>
        <c:axId val="48936096"/>
      </c:scatterChart>
      <c:valAx>
        <c:axId val="48942080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6096"/>
        <c:crosses val="autoZero"/>
        <c:crossBetween val="midCat"/>
        <c:majorUnit val="0.1"/>
      </c:valAx>
      <c:valAx>
        <c:axId val="48936096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4208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 Log Base 2 Scale</a:t>
            </a:r>
          </a:p>
          <a:p>
            <a:pPr>
              <a:defRPr/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Compensation with Suitable Smoothness (Rough Sketch)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'Example chart2'!$C$3:$C$54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09B-433F-8D2D-898C5C55FA22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'Example chart2'!$C$3:$C$54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'Example chart2'!$B$3:$B$54</c:f>
              <c:numCache>
                <c:formatCode>0.000</c:formatCode>
                <c:ptCount val="52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0.56346038258948328</c:v>
                </c:pt>
                <c:pt idx="13">
                  <c:v>0.61480188523744106</c:v>
                </c:pt>
                <c:pt idx="14">
                  <c:v>0.66877348729712205</c:v>
                </c:pt>
                <c:pt idx="15">
                  <c:v>0.72541233832737406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</c:v>
                </c:pt>
                <c:pt idx="29">
                  <c:v>1.817624527904222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63.897543245256657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9B-433F-8D2D-898C5C55F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5008"/>
        <c:axId val="48939360"/>
      </c:scatterChart>
      <c:valAx>
        <c:axId val="48935008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9360"/>
        <c:crosses val="autoZero"/>
        <c:crossBetween val="midCat"/>
      </c:valAx>
      <c:valAx>
        <c:axId val="48939360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50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>
                <a:effectLst/>
              </a:rPr>
              <a:t>sRGB Standard - </a:t>
            </a: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Linear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'sRGB Mismatch'!$C$2:$C$46</c:f>
              <c:numCache>
                <c:formatCode>General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xVal>
          <c:yVal>
            <c:numRef>
              <c:f>'sRGB Mismatch'!$C$2:$C$46</c:f>
              <c:numCache>
                <c:formatCode>General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8E7-4B7D-81F5-AF73EB192DBB}"/>
            </c:ext>
          </c:extLst>
        </c:ser>
        <c:ser>
          <c:idx val="0"/>
          <c:order val="1"/>
          <c:tx>
            <c:v>Calculated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'sRGB Mismatch'!$C$2:$C$46</c:f>
              <c:numCache>
                <c:formatCode>General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xVal>
          <c:yVal>
            <c:numRef>
              <c:f>'sRGB Mismatch'!$D$2:$D$46</c:f>
              <c:numCache>
                <c:formatCode>General</c:formatCode>
                <c:ptCount val="45"/>
                <c:pt idx="0">
                  <c:v>0</c:v>
                </c:pt>
                <c:pt idx="1">
                  <c:v>4.0616415205294075E-4</c:v>
                </c:pt>
                <c:pt idx="2">
                  <c:v>1.8662403732879116E-3</c:v>
                </c:pt>
                <c:pt idx="3">
                  <c:v>4.5537412569754444E-3</c:v>
                </c:pt>
                <c:pt idx="4">
                  <c:v>8.5749889872995082E-3</c:v>
                </c:pt>
                <c:pt idx="5">
                  <c:v>1.4009918200242133E-2</c:v>
                </c:pt>
                <c:pt idx="6">
                  <c:v>2.0923500363879303E-2</c:v>
                </c:pt>
                <c:pt idx="7">
                  <c:v>2.9370901585275413E-2</c:v>
                </c:pt>
                <c:pt idx="8">
                  <c:v>3.9400302975314619E-2</c:v>
                </c:pt>
                <c:pt idx="9">
                  <c:v>5.105462737336177E-2</c:v>
                </c:pt>
                <c:pt idx="10">
                  <c:v>6.4372679961044649E-2</c:v>
                </c:pt>
                <c:pt idx="11">
                  <c:v>7.9389944325946038E-2</c:v>
                </c:pt>
                <c:pt idx="12">
                  <c:v>9.6139161795072162E-2</c:v>
                </c:pt>
                <c:pt idx="13">
                  <c:v>0.11465076717374913</c:v>
                </c:pt>
                <c:pt idx="14">
                  <c:v>0.13495322534314272</c:v>
                </c:pt>
                <c:pt idx="15">
                  <c:v>0.15707329707171758</c:v>
                </c:pt>
                <c:pt idx="16">
                  <c:v>0.18103625285651462</c:v>
                </c:pt>
                <c:pt idx="17">
                  <c:v>0.20686604769873343</c:v>
                </c:pt>
                <c:pt idx="18">
                  <c:v>0.2345854659150691</c:v>
                </c:pt>
                <c:pt idx="19">
                  <c:v>0.26421624256029125</c:v>
                </c:pt>
                <c:pt idx="20">
                  <c:v>0.29577916631201018</c:v>
                </c:pt>
                <c:pt idx="21">
                  <c:v>0.32929416746262036</c:v>
                </c:pt>
                <c:pt idx="22">
                  <c:v>0.36478039380208166</c:v>
                </c:pt>
                <c:pt idx="23">
                  <c:v>0.40225627654844287</c:v>
                </c:pt>
                <c:pt idx="24">
                  <c:v>0.44173958801917279</c:v>
                </c:pt>
                <c:pt idx="25">
                  <c:v>0.48324749238798531</c:v>
                </c:pt>
                <c:pt idx="26">
                  <c:v>0.52679659060653483</c:v>
                </c:pt>
                <c:pt idx="27">
                  <c:v>0.57240296036584226</c:v>
                </c:pt>
                <c:pt idx="28">
                  <c:v>0.6200821918128484</c:v>
                </c:pt>
                <c:pt idx="29">
                  <c:v>0.6698494196118866</c:v>
                </c:pt>
                <c:pt idx="30">
                  <c:v>0.72171935184097047</c:v>
                </c:pt>
                <c:pt idx="31">
                  <c:v>0.77570629613265796</c:v>
                </c:pt>
                <c:pt idx="32">
                  <c:v>0.83182418340442266</c:v>
                </c:pt>
                <c:pt idx="33">
                  <c:v>0.89008658947065955</c:v>
                </c:pt>
                <c:pt idx="34">
                  <c:v>0.95050675478509328</c:v>
                </c:pt>
                <c:pt idx="35">
                  <c:v>1.0130976025265686</c:v>
                </c:pt>
                <c:pt idx="36">
                  <c:v>1.0778717552114119</c:v>
                </c:pt>
                <c:pt idx="37">
                  <c:v>1.1448415499907252</c:v>
                </c:pt>
                <c:pt idx="38">
                  <c:v>1.2140190527700156</c:v>
                </c:pt>
                <c:pt idx="39">
                  <c:v>1.2854160712709501</c:v>
                </c:pt>
                <c:pt idx="40">
                  <c:v>1.3590441671400035</c:v>
                </c:pt>
                <c:pt idx="41">
                  <c:v>1.4349146671960189</c:v>
                </c:pt>
                <c:pt idx="42">
                  <c:v>1.5130386738977202</c:v>
                </c:pt>
                <c:pt idx="43">
                  <c:v>1.5934270751028579</c:v>
                </c:pt>
                <c:pt idx="44">
                  <c:v>1.6760905531824877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F297-4FB4-9D14-56D19C0C0E9A}"/>
            </c:ext>
          </c:extLst>
        </c:ser>
        <c:ser>
          <c:idx val="1"/>
          <c:order val="2"/>
          <c:tx>
            <c:v>Calculated Luminance with Glare (Reference Viewing Conditions)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'sRGB Mismatch'!$C$2:$C$46</c:f>
              <c:numCache>
                <c:formatCode>General</c:formatCode>
                <c:ptCount val="45"/>
                <c:pt idx="0">
                  <c:v>0</c:v>
                </c:pt>
                <c:pt idx="1">
                  <c:v>2.4282158683907002E-2</c:v>
                </c:pt>
                <c:pt idx="2">
                  <c:v>4.8564317367814004E-2</c:v>
                </c:pt>
                <c:pt idx="3">
                  <c:v>7.2846476051720996E-2</c:v>
                </c:pt>
                <c:pt idx="4">
                  <c:v>9.7128634735628008E-2</c:v>
                </c:pt>
                <c:pt idx="5">
                  <c:v>0.12141079341953499</c:v>
                </c:pt>
                <c:pt idx="6">
                  <c:v>0.14569295210344199</c:v>
                </c:pt>
                <c:pt idx="7">
                  <c:v>0.169975110787349</c:v>
                </c:pt>
                <c:pt idx="8">
                  <c:v>0.19425726947125602</c:v>
                </c:pt>
                <c:pt idx="9">
                  <c:v>0.21853942815516297</c:v>
                </c:pt>
                <c:pt idx="10">
                  <c:v>0.24282158683906999</c:v>
                </c:pt>
                <c:pt idx="11">
                  <c:v>0.26772286111193272</c:v>
                </c:pt>
                <c:pt idx="12">
                  <c:v>0.2941205859237947</c:v>
                </c:pt>
                <c:pt idx="13">
                  <c:v>0.32197736147970468</c:v>
                </c:pt>
                <c:pt idx="14">
                  <c:v>0.35131536299282345</c:v>
                </c:pt>
                <c:pt idx="15">
                  <c:v>0.38215627845549827</c:v>
                </c:pt>
                <c:pt idx="16">
                  <c:v>0.41452133618707093</c:v>
                </c:pt>
                <c:pt idx="17">
                  <c:v>0.44843132993621815</c:v>
                </c:pt>
                <c:pt idx="18">
                  <c:v>0.4839066418285643</c:v>
                </c:pt>
                <c:pt idx="19">
                  <c:v>0.52096726340755806</c:v>
                </c:pt>
                <c:pt idx="20">
                  <c:v>0.55963281498123074</c:v>
                </c:pt>
                <c:pt idx="21">
                  <c:v>0.59992256345809403</c:v>
                </c:pt>
                <c:pt idx="22">
                  <c:v>0.64185543883079954</c:v>
                </c:pt>
                <c:pt idx="23">
                  <c:v>0.68545004944554466</c:v>
                </c:pt>
                <c:pt idx="24">
                  <c:v>0.73072469617766278</c:v>
                </c:pt>
                <c:pt idx="25">
                  <c:v>0.77769738561902768</c:v>
                </c:pt>
                <c:pt idx="26">
                  <c:v>0.82638584237015511</c:v>
                </c:pt>
                <c:pt idx="27">
                  <c:v>0.87680752051905941</c:v>
                </c:pt>
                <c:pt idx="28">
                  <c:v>0.92897961437951104</c:v>
                </c:pt>
                <c:pt idx="29">
                  <c:v>0.98291906855326983</c:v>
                </c:pt>
                <c:pt idx="30">
                  <c:v>1.0386425873738412</c:v>
                </c:pt>
                <c:pt idx="31">
                  <c:v>1.0961666437831754</c:v>
                </c:pt>
                <c:pt idx="32">
                  <c:v>1.1555074876874034</c:v>
                </c:pt>
                <c:pt idx="33">
                  <c:v>1.2166811538330171</c:v>
                </c:pt>
                <c:pt idx="34">
                  <c:v>1.2797034692407707</c:v>
                </c:pt>
                <c:pt idx="35">
                  <c:v>1.3445900602309913</c:v>
                </c:pt>
                <c:pt idx="36">
                  <c:v>1.411356359070727</c:v>
                </c:pt>
                <c:pt idx="37">
                  <c:v>1.4800176102703757</c:v>
                </c:pt>
                <c:pt idx="38">
                  <c:v>1.5505888765548579</c:v>
                </c:pt>
                <c:pt idx="39">
                  <c:v>1.6230850445321918</c:v>
                </c:pt>
                <c:pt idx="40">
                  <c:v>1.697520830080284</c:v>
                </c:pt>
                <c:pt idx="41">
                  <c:v>1.7739107834709913</c:v>
                </c:pt>
                <c:pt idx="42">
                  <c:v>1.8522692942488326</c:v>
                </c:pt>
                <c:pt idx="43">
                  <c:v>1.9326105958803808</c:v>
                </c:pt>
                <c:pt idx="44">
                  <c:v>2.0149487701889299</c:v>
                </c:pt>
              </c:numCache>
            </c:numRef>
          </c:xVal>
          <c:yVal>
            <c:numRef>
              <c:f>'sRGB Mismatch'!$E$2:$E$46</c:f>
              <c:numCache>
                <c:formatCode>General</c:formatCode>
                <c:ptCount val="45"/>
                <c:pt idx="0">
                  <c:v>0.2</c:v>
                </c:pt>
                <c:pt idx="1">
                  <c:v>0.20040616415205295</c:v>
                </c:pt>
                <c:pt idx="2">
                  <c:v>0.20186624037328793</c:v>
                </c:pt>
                <c:pt idx="3">
                  <c:v>0.20455374125697545</c:v>
                </c:pt>
                <c:pt idx="4">
                  <c:v>0.20857498898729951</c:v>
                </c:pt>
                <c:pt idx="5">
                  <c:v>0.21400991820024215</c:v>
                </c:pt>
                <c:pt idx="6">
                  <c:v>0.22092350036387931</c:v>
                </c:pt>
                <c:pt idx="7">
                  <c:v>0.22937090158527543</c:v>
                </c:pt>
                <c:pt idx="8">
                  <c:v>0.23940030297531462</c:v>
                </c:pt>
                <c:pt idx="9">
                  <c:v>0.25105462737336176</c:v>
                </c:pt>
                <c:pt idx="10">
                  <c:v>0.26437267996104463</c:v>
                </c:pt>
                <c:pt idx="11">
                  <c:v>0.27938994432594605</c:v>
                </c:pt>
                <c:pt idx="12">
                  <c:v>0.29613916179507216</c:v>
                </c:pt>
                <c:pt idx="13">
                  <c:v>0.31465076717374912</c:v>
                </c:pt>
                <c:pt idx="14">
                  <c:v>0.33495322534314276</c:v>
                </c:pt>
                <c:pt idx="15">
                  <c:v>0.35707329707171759</c:v>
                </c:pt>
                <c:pt idx="16">
                  <c:v>0.38103625285651466</c:v>
                </c:pt>
                <c:pt idx="17">
                  <c:v>0.40686604769873347</c:v>
                </c:pt>
                <c:pt idx="18">
                  <c:v>0.43458546591506908</c:v>
                </c:pt>
                <c:pt idx="19">
                  <c:v>0.46421624256029126</c:v>
                </c:pt>
                <c:pt idx="20">
                  <c:v>0.49577916631201019</c:v>
                </c:pt>
                <c:pt idx="21">
                  <c:v>0.52929416746262037</c:v>
                </c:pt>
                <c:pt idx="22">
                  <c:v>0.56478039380208167</c:v>
                </c:pt>
                <c:pt idx="23">
                  <c:v>0.60225627654844294</c:v>
                </c:pt>
                <c:pt idx="24">
                  <c:v>0.64173958801917275</c:v>
                </c:pt>
                <c:pt idx="25">
                  <c:v>0.68324749238798532</c:v>
                </c:pt>
                <c:pt idx="26">
                  <c:v>0.72679659060653479</c:v>
                </c:pt>
                <c:pt idx="27">
                  <c:v>0.77240296036584222</c:v>
                </c:pt>
                <c:pt idx="28">
                  <c:v>0.82008219181284847</c:v>
                </c:pt>
                <c:pt idx="29">
                  <c:v>0.86984941961188667</c:v>
                </c:pt>
                <c:pt idx="30">
                  <c:v>0.92171935184097054</c:v>
                </c:pt>
                <c:pt idx="31">
                  <c:v>0.97570629613265791</c:v>
                </c:pt>
                <c:pt idx="32">
                  <c:v>1.0318241834044226</c:v>
                </c:pt>
                <c:pt idx="33">
                  <c:v>1.0900865894706595</c:v>
                </c:pt>
                <c:pt idx="34">
                  <c:v>1.1505067547850933</c:v>
                </c:pt>
                <c:pt idx="35">
                  <c:v>1.2130976025265685</c:v>
                </c:pt>
                <c:pt idx="36">
                  <c:v>1.2778717552114118</c:v>
                </c:pt>
                <c:pt idx="37">
                  <c:v>1.3448415499907251</c:v>
                </c:pt>
                <c:pt idx="38">
                  <c:v>1.4140190527700156</c:v>
                </c:pt>
                <c:pt idx="39">
                  <c:v>1.4854160712709501</c:v>
                </c:pt>
                <c:pt idx="40">
                  <c:v>1.5590441671400035</c:v>
                </c:pt>
                <c:pt idx="41">
                  <c:v>1.6349146671960189</c:v>
                </c:pt>
                <c:pt idx="42">
                  <c:v>1.7130386738977201</c:v>
                </c:pt>
                <c:pt idx="43">
                  <c:v>1.7934270751028578</c:v>
                </c:pt>
                <c:pt idx="44">
                  <c:v>1.8760905531824876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297-4FB4-9D14-56D19C0C0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03520"/>
        <c:axId val="307934096"/>
        <c:extLst/>
      </c:scatterChart>
      <c:valAx>
        <c:axId val="52803520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Relative Luminance x 80.0 nits before sRGB encoding</a:t>
                </a:r>
                <a:r>
                  <a:rPr lang="en-CA" baseline="0"/>
                  <a:t>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934096"/>
        <c:crosses val="autoZero"/>
        <c:crossBetween val="midCat"/>
        <c:majorUnit val="0.1"/>
      </c:valAx>
      <c:valAx>
        <c:axId val="307934096"/>
        <c:scaling>
          <c:orientation val="minMax"/>
          <c:max val="2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Calculated </a:t>
                </a:r>
                <a:r>
                  <a:rPr lang="en-CA" baseline="0"/>
                  <a:t>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0352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baseline="0">
                <a:effectLst/>
              </a:rPr>
              <a:t>sRGB Standard - </a:t>
            </a:r>
            <a:r>
              <a:rPr lang="en-CA" baseline="0"/>
              <a:t>Log Base 2 Scale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'sRGB Mismatch'!$C$3:$C$257</c:f>
              <c:numCache>
                <c:formatCode>General</c:formatCode>
                <c:ptCount val="255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2.2740831603536638</c:v>
                </c:pt>
                <c:pt idx="47">
                  <c:v>2.3645467550247048</c:v>
                </c:pt>
                <c:pt idx="48">
                  <c:v>2.4570754986394912</c:v>
                </c:pt>
                <c:pt idx="49">
                  <c:v>2.5516826458409216</c:v>
                </c:pt>
                <c:pt idx="50">
                  <c:v>2.6483813256708046</c:v>
                </c:pt>
                <c:pt idx="51">
                  <c:v>2.7471845446945724</c:v>
                </c:pt>
                <c:pt idx="52">
                  <c:v>2.8481051900016263</c:v>
                </c:pt>
                <c:pt idx="53">
                  <c:v>2.951156032088003</c:v>
                </c:pt>
                <c:pt idx="54">
                  <c:v>3.0563497276277203</c:v>
                </c:pt>
                <c:pt idx="55">
                  <c:v>3.1636988221386266</c:v>
                </c:pt>
                <c:pt idx="56">
                  <c:v>3.2732157525482553</c:v>
                </c:pt>
                <c:pt idx="57">
                  <c:v>3.384912849664774</c:v>
                </c:pt>
                <c:pt idx="58">
                  <c:v>3.4988023405578779</c:v>
                </c:pt>
                <c:pt idx="59">
                  <c:v>3.6148963508540435</c:v>
                </c:pt>
                <c:pt idx="60">
                  <c:v>3.7332069069504081</c:v>
                </c:pt>
                <c:pt idx="61">
                  <c:v>3.8537459381511541</c:v>
                </c:pt>
                <c:pt idx="62">
                  <c:v>3.976525278730179</c:v>
                </c:pt>
                <c:pt idx="63">
                  <c:v>4.1015566699234585</c:v>
                </c:pt>
                <c:pt idx="64">
                  <c:v>4.228851761854421</c:v>
                </c:pt>
                <c:pt idx="65">
                  <c:v>4.3584221153953893</c:v>
                </c:pt>
                <c:pt idx="66">
                  <c:v>4.4902792039680079</c:v>
                </c:pt>
                <c:pt idx="67">
                  <c:v>4.6244344152853776</c:v>
                </c:pt>
                <c:pt idx="68">
                  <c:v>4.7608990530384947</c:v>
                </c:pt>
                <c:pt idx="69">
                  <c:v>4.8996843385294078</c:v>
                </c:pt>
                <c:pt idx="70">
                  <c:v>5.0408014122534128</c:v>
                </c:pt>
                <c:pt idx="71">
                  <c:v>5.1842613354324643</c:v>
                </c:pt>
                <c:pt idx="72">
                  <c:v>5.3300750915018291</c:v>
                </c:pt>
                <c:pt idx="73">
                  <c:v>5.4782535875520155</c:v>
                </c:pt>
                <c:pt idx="74">
                  <c:v>5.6288076557276696</c:v>
                </c:pt>
                <c:pt idx="75">
                  <c:v>5.781748054585397</c:v>
                </c:pt>
                <c:pt idx="76">
                  <c:v>5.9370854704119704</c:v>
                </c:pt>
                <c:pt idx="77">
                  <c:v>6.0948305185046276</c:v>
                </c:pt>
                <c:pt idx="78">
                  <c:v>6.2549937444149091</c:v>
                </c:pt>
                <c:pt idx="79">
                  <c:v>6.4175856251574634</c:v>
                </c:pt>
                <c:pt idx="80">
                  <c:v>6.5826165703851833</c:v>
                </c:pt>
                <c:pt idx="81">
                  <c:v>6.7500969235319062</c:v>
                </c:pt>
                <c:pt idx="82">
                  <c:v>6.920036962923982</c:v>
                </c:pt>
                <c:pt idx="83">
                  <c:v>7.092446902861834</c:v>
                </c:pt>
                <c:pt idx="84">
                  <c:v>7.2673368946726136</c:v>
                </c:pt>
                <c:pt idx="85">
                  <c:v>7.4447170277349972</c:v>
                </c:pt>
                <c:pt idx="86">
                  <c:v>7.6245973304771741</c:v>
                </c:pt>
                <c:pt idx="87">
                  <c:v>7.8069877713489948</c:v>
                </c:pt>
                <c:pt idx="88">
                  <c:v>7.9918982597691119</c:v>
                </c:pt>
                <c:pt idx="89">
                  <c:v>8.1793386470481053</c:v>
                </c:pt>
                <c:pt idx="90">
                  <c:v>8.3693187272883343</c:v>
                </c:pt>
                <c:pt idx="91">
                  <c:v>8.5618482382614083</c:v>
                </c:pt>
                <c:pt idx="92">
                  <c:v>8.756936862263947</c:v>
                </c:pt>
                <c:pt idx="93">
                  <c:v>8.9545942269524463</c:v>
                </c:pt>
                <c:pt idx="94">
                  <c:v>9.1548299061579002</c:v>
                </c:pt>
                <c:pt idx="95">
                  <c:v>9.3576534206808688</c:v>
                </c:pt>
                <c:pt idx="96">
                  <c:v>9.5630742390676513</c:v>
                </c:pt>
                <c:pt idx="97">
                  <c:v>9.7711017783681502</c:v>
                </c:pt>
                <c:pt idx="98">
                  <c:v>9.9817454048760386</c:v>
                </c:pt>
                <c:pt idx="99">
                  <c:v>10.195014434851794</c:v>
                </c:pt>
                <c:pt idx="100">
                  <c:v>10.410918135229146</c:v>
                </c:pt>
                <c:pt idx="101">
                  <c:v>10.629465724305438</c:v>
                </c:pt>
                <c:pt idx="102">
                  <c:v>10.850666372416452</c:v>
                </c:pt>
                <c:pt idx="103">
                  <c:v>11.074529202596148</c:v>
                </c:pt>
                <c:pt idx="104">
                  <c:v>11.30106329122173</c:v>
                </c:pt>
                <c:pt idx="105">
                  <c:v>11.530277668644622</c:v>
                </c:pt>
                <c:pt idx="106">
                  <c:v>11.762181319807601</c:v>
                </c:pt>
                <c:pt idx="107">
                  <c:v>11.996783184848685</c:v>
                </c:pt>
                <c:pt idx="108">
                  <c:v>12.234092159692011</c:v>
                </c:pt>
                <c:pt idx="109">
                  <c:v>12.474117096626189</c:v>
                </c:pt>
                <c:pt idx="110">
                  <c:v>12.716866804870437</c:v>
                </c:pt>
                <c:pt idx="111">
                  <c:v>12.962350051128876</c:v>
                </c:pt>
                <c:pt idx="112">
                  <c:v>13.210575560133409</c:v>
                </c:pt>
                <c:pt idx="113">
                  <c:v>13.461552015175261</c:v>
                </c:pt>
                <c:pt idx="114">
                  <c:v>13.715288058625809</c:v>
                </c:pt>
                <c:pt idx="115">
                  <c:v>13.9717922924468</c:v>
                </c:pt>
                <c:pt idx="116">
                  <c:v>14.231073278690332</c:v>
                </c:pt>
                <c:pt idx="117">
                  <c:v>14.493139539988817</c:v>
                </c:pt>
                <c:pt idx="118">
                  <c:v>14.757999560035277</c:v>
                </c:pt>
                <c:pt idx="119">
                  <c:v>15.025661784054227</c:v>
                </c:pt>
                <c:pt idx="120">
                  <c:v>15.296134619263311</c:v>
                </c:pt>
                <c:pt idx="121">
                  <c:v>15.569426435326061</c:v>
                </c:pt>
                <c:pt idx="122">
                  <c:v>15.845545564795909</c:v>
                </c:pt>
                <c:pt idx="123">
                  <c:v>16.124500303551766</c:v>
                </c:pt>
                <c:pt idx="124">
                  <c:v>16.406298911225353</c:v>
                </c:pt>
                <c:pt idx="125">
                  <c:v>16.690949611620457</c:v>
                </c:pt>
                <c:pt idx="126">
                  <c:v>16.978460593124417</c:v>
                </c:pt>
                <c:pt idx="127">
                  <c:v>17.268840009111941</c:v>
                </c:pt>
                <c:pt idx="128">
                  <c:v>17.562095978341535</c:v>
                </c:pt>
                <c:pt idx="129">
                  <c:v>17.858236585344681</c:v>
                </c:pt>
                <c:pt idx="130">
                  <c:v>18.157269880807867</c:v>
                </c:pt>
                <c:pt idx="131">
                  <c:v>18.459203881947936</c:v>
                </c:pt>
                <c:pt idx="132">
                  <c:v>18.764046572880421</c:v>
                </c:pt>
                <c:pt idx="133">
                  <c:v>19.071805904981684</c:v>
                </c:pt>
                <c:pt idx="134">
                  <c:v>19.382489797244389</c:v>
                </c:pt>
                <c:pt idx="135">
                  <c:v>19.696106136626835</c:v>
                </c:pt>
                <c:pt idx="136">
                  <c:v>20.012662778396269</c:v>
                </c:pt>
                <c:pt idx="137">
                  <c:v>20.332167546466138</c:v>
                </c:pt>
                <c:pt idx="138">
                  <c:v>20.65462823372766</c:v>
                </c:pt>
                <c:pt idx="139">
                  <c:v>20.9800526023757</c:v>
                </c:pt>
                <c:pt idx="140">
                  <c:v>21.308448384228996</c:v>
                </c:pt>
                <c:pt idx="141">
                  <c:v>21.639823281045267</c:v>
                </c:pt>
                <c:pt idx="142">
                  <c:v>21.974184964830776</c:v>
                </c:pt>
                <c:pt idx="143">
                  <c:v>22.311541078144828</c:v>
                </c:pt>
                <c:pt idx="144">
                  <c:v>22.651899234399369</c:v>
                </c:pt>
                <c:pt idx="145">
                  <c:v>22.995267018153392</c:v>
                </c:pt>
                <c:pt idx="146">
                  <c:v>23.341651985402866</c:v>
                </c:pt>
                <c:pt idx="147">
                  <c:v>23.691061663865689</c:v>
                </c:pt>
                <c:pt idx="148">
                  <c:v>24.04350355326212</c:v>
                </c:pt>
                <c:pt idx="149">
                  <c:v>24.398985125590897</c:v>
                </c:pt>
                <c:pt idx="150">
                  <c:v>24.757513825400679</c:v>
                </c:pt>
                <c:pt idx="151">
                  <c:v>25.119097070057403</c:v>
                </c:pt>
                <c:pt idx="152">
                  <c:v>25.483742250007349</c:v>
                </c:pt>
                <c:pt idx="153">
                  <c:v>25.851456729036059</c:v>
                </c:pt>
                <c:pt idx="154">
                  <c:v>26.22224784452337</c:v>
                </c:pt>
                <c:pt idx="155">
                  <c:v>26.596122907694348</c:v>
                </c:pt>
                <c:pt idx="156">
                  <c:v>26.973089203866426</c:v>
                </c:pt>
                <c:pt idx="157">
                  <c:v>27.353153992692878</c:v>
                </c:pt>
                <c:pt idx="158">
                  <c:v>27.736324508402369</c:v>
                </c:pt>
                <c:pt idx="159">
                  <c:v>28.122607960035147</c:v>
                </c:pt>
                <c:pt idx="160">
                  <c:v>28.51201153167548</c:v>
                </c:pt>
                <c:pt idx="161">
                  <c:v>28.904542382680759</c:v>
                </c:pt>
                <c:pt idx="162">
                  <c:v>29.300207647907158</c:v>
                </c:pt>
                <c:pt idx="163">
                  <c:v>29.699014437931929</c:v>
                </c:pt>
                <c:pt idx="164">
                  <c:v>30.100969839272516</c:v>
                </c:pt>
                <c:pt idx="165">
                  <c:v>30.506080914602411</c:v>
                </c:pt>
                <c:pt idx="166">
                  <c:v>30.914354702963923</c:v>
                </c:pt>
                <c:pt idx="167">
                  <c:v>31.325798219977862</c:v>
                </c:pt>
                <c:pt idx="168">
                  <c:v>31.740418458050147</c:v>
                </c:pt>
                <c:pt idx="169">
                  <c:v>32.158222386575659</c:v>
                </c:pt>
                <c:pt idx="170">
                  <c:v>32.579216952138943</c:v>
                </c:pt>
                <c:pt idx="171">
                  <c:v>33.003409078712302</c:v>
                </c:pt>
                <c:pt idx="172">
                  <c:v>33.430805667850997</c:v>
                </c:pt>
                <c:pt idx="173">
                  <c:v>33.861413598885733</c:v>
                </c:pt>
                <c:pt idx="174">
                  <c:v>34.295239729112531</c:v>
                </c:pt>
                <c:pt idx="175">
                  <c:v>34.732290893979908</c:v>
                </c:pt>
                <c:pt idx="176">
                  <c:v>35.172573907273502</c:v>
                </c:pt>
                <c:pt idx="177">
                  <c:v>35.616095561298231</c:v>
                </c:pt>
                <c:pt idx="178">
                  <c:v>36.062862627057875</c:v>
                </c:pt>
                <c:pt idx="179">
                  <c:v>36.512881854432372</c:v>
                </c:pt>
                <c:pt idx="180">
                  <c:v>36.966159972352564</c:v>
                </c:pt>
                <c:pt idx="181">
                  <c:v>37.422703688972717</c:v>
                </c:pt>
                <c:pt idx="182">
                  <c:v>37.882519691840763</c:v>
                </c:pt>
                <c:pt idx="183">
                  <c:v>38.345614648066146</c:v>
                </c:pt>
                <c:pt idx="184">
                  <c:v>38.811995204485633</c:v>
                </c:pt>
                <c:pt idx="185">
                  <c:v>39.281667987826843</c:v>
                </c:pt>
                <c:pt idx="186">
                  <c:v>39.754639604869631</c:v>
                </c:pt>
                <c:pt idx="187">
                  <c:v>40.230916642605493</c:v>
                </c:pt>
                <c:pt idx="188">
                  <c:v>40.710505668394703</c:v>
                </c:pt>
                <c:pt idx="189">
                  <c:v>41.193413230121713</c:v>
                </c:pt>
                <c:pt idx="190">
                  <c:v>41.679645856348344</c:v>
                </c:pt>
                <c:pt idx="191">
                  <c:v>42.169210056465047</c:v>
                </c:pt>
                <c:pt idx="192">
                  <c:v>42.662112320840421</c:v>
                </c:pt>
                <c:pt idx="193">
                  <c:v>43.158359120968569</c:v>
                </c:pt>
                <c:pt idx="194">
                  <c:v>43.657956909614924</c:v>
                </c:pt>
                <c:pt idx="195">
                  <c:v>44.16091212096002</c:v>
                </c:pt>
                <c:pt idx="196">
                  <c:v>44.667231170741424</c:v>
                </c:pt>
                <c:pt idx="197">
                  <c:v>45.176920456394342</c:v>
                </c:pt>
                <c:pt idx="198">
                  <c:v>45.689986357189845</c:v>
                </c:pt>
                <c:pt idx="199">
                  <c:v>46.206435234372051</c:v>
                </c:pt>
                <c:pt idx="200">
                  <c:v>46.72627343129313</c:v>
                </c:pt>
                <c:pt idx="201">
                  <c:v>47.249507273546953</c:v>
                </c:pt>
                <c:pt idx="202">
                  <c:v>47.776143069101067</c:v>
                </c:pt>
                <c:pt idx="203">
                  <c:v>48.306187108427025</c:v>
                </c:pt>
                <c:pt idx="204">
                  <c:v>48.839645664629181</c:v>
                </c:pt>
                <c:pt idx="205">
                  <c:v>49.37652499357209</c:v>
                </c:pt>
                <c:pt idx="206">
                  <c:v>49.916831334006091</c:v>
                </c:pt>
                <c:pt idx="207">
                  <c:v>50.460570907691739</c:v>
                </c:pt>
                <c:pt idx="208">
                  <c:v>51.00774991952261</c:v>
                </c:pt>
                <c:pt idx="209">
                  <c:v>51.558374557646573</c:v>
                </c:pt>
                <c:pt idx="210">
                  <c:v>52.112450993585931</c:v>
                </c:pt>
                <c:pt idx="211">
                  <c:v>52.669985382355875</c:v>
                </c:pt>
                <c:pt idx="212">
                  <c:v>53.230983862581766</c:v>
                </c:pt>
                <c:pt idx="213">
                  <c:v>53.795452556615004</c:v>
                </c:pt>
                <c:pt idx="214">
                  <c:v>54.363397570647507</c:v>
                </c:pt>
                <c:pt idx="215">
                  <c:v>54.934824994825078</c:v>
                </c:pt>
                <c:pt idx="216">
                  <c:v>55.509740903359194</c:v>
                </c:pt>
                <c:pt idx="217">
                  <c:v>56.088151354637851</c:v>
                </c:pt>
                <c:pt idx="218">
                  <c:v>56.670062391334952</c:v>
                </c:pt>
                <c:pt idx="219">
                  <c:v>57.255480040518457</c:v>
                </c:pt>
                <c:pt idx="220">
                  <c:v>57.844410313757535</c:v>
                </c:pt>
                <c:pt idx="221">
                  <c:v>58.436859207228281</c:v>
                </c:pt>
                <c:pt idx="222">
                  <c:v>59.032832701818478</c:v>
                </c:pt>
                <c:pt idx="223">
                  <c:v>59.632336763230995</c:v>
                </c:pt>
                <c:pt idx="224">
                  <c:v>60.235377342086231</c:v>
                </c:pt>
                <c:pt idx="225">
                  <c:v>60.841960374023394</c:v>
                </c:pt>
                <c:pt idx="226">
                  <c:v>61.452091779800568</c:v>
                </c:pt>
                <c:pt idx="227">
                  <c:v>62.065777465393886</c:v>
                </c:pt>
                <c:pt idx="228">
                  <c:v>62.68302332209548</c:v>
                </c:pt>
                <c:pt idx="229">
                  <c:v>63.303835226610417</c:v>
                </c:pt>
                <c:pt idx="230">
                  <c:v>63.928219041152722</c:v>
                </c:pt>
                <c:pt idx="231">
                  <c:v>64.556180613540135</c:v>
                </c:pt>
                <c:pt idx="232">
                  <c:v>65.187725777288094</c:v>
                </c:pt>
                <c:pt idx="233">
                  <c:v>65.822860351702687</c:v>
                </c:pt>
                <c:pt idx="234">
                  <c:v>66.461590141972366</c:v>
                </c:pt>
                <c:pt idx="235">
                  <c:v>67.103920939259197</c:v>
                </c:pt>
                <c:pt idx="236">
                  <c:v>67.749858520788649</c:v>
                </c:pt>
                <c:pt idx="237">
                  <c:v>68.399408649938707</c:v>
                </c:pt>
                <c:pt idx="238">
                  <c:v>69.052577076328191</c:v>
                </c:pt>
                <c:pt idx="239">
                  <c:v>69.709369535903775</c:v>
                </c:pt>
                <c:pt idx="240">
                  <c:v>70.36979175102654</c:v>
                </c:pt>
                <c:pt idx="241">
                  <c:v>71.033849430557311</c:v>
                </c:pt>
                <c:pt idx="242">
                  <c:v>71.701548269941313</c:v>
                </c:pt>
                <c:pt idx="243">
                  <c:v>72.372893951291971</c:v>
                </c:pt>
                <c:pt idx="244">
                  <c:v>73.047892143473533</c:v>
                </c:pt>
                <c:pt idx="245">
                  <c:v>73.726548502183562</c:v>
                </c:pt>
                <c:pt idx="246">
                  <c:v>74.408868670033897</c:v>
                </c:pt>
                <c:pt idx="247">
                  <c:v>75.094858276631044</c:v>
                </c:pt>
                <c:pt idx="248">
                  <c:v>75.784522938655982</c:v>
                </c:pt>
                <c:pt idx="249">
                  <c:v>76.477868259942895</c:v>
                </c:pt>
                <c:pt idx="250">
                  <c:v>77.174899831557212</c:v>
                </c:pt>
                <c:pt idx="251">
                  <c:v>77.875623231873007</c:v>
                </c:pt>
                <c:pt idx="252">
                  <c:v>78.580044026649375</c:v>
                </c:pt>
                <c:pt idx="253">
                  <c:v>79.28816776910638</c:v>
                </c:pt>
                <c:pt idx="254">
                  <c:v>80</c:v>
                </c:pt>
              </c:numCache>
            </c:numRef>
          </c:xVal>
          <c:yVal>
            <c:numRef>
              <c:f>'sRGB Mismatch'!$C$3:$C$257</c:f>
              <c:numCache>
                <c:formatCode>General</c:formatCode>
                <c:ptCount val="255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2.2740831603536638</c:v>
                </c:pt>
                <c:pt idx="47">
                  <c:v>2.3645467550247048</c:v>
                </c:pt>
                <c:pt idx="48">
                  <c:v>2.4570754986394912</c:v>
                </c:pt>
                <c:pt idx="49">
                  <c:v>2.5516826458409216</c:v>
                </c:pt>
                <c:pt idx="50">
                  <c:v>2.6483813256708046</c:v>
                </c:pt>
                <c:pt idx="51">
                  <c:v>2.7471845446945724</c:v>
                </c:pt>
                <c:pt idx="52">
                  <c:v>2.8481051900016263</c:v>
                </c:pt>
                <c:pt idx="53">
                  <c:v>2.951156032088003</c:v>
                </c:pt>
                <c:pt idx="54">
                  <c:v>3.0563497276277203</c:v>
                </c:pt>
                <c:pt idx="55">
                  <c:v>3.1636988221386266</c:v>
                </c:pt>
                <c:pt idx="56">
                  <c:v>3.2732157525482553</c:v>
                </c:pt>
                <c:pt idx="57">
                  <c:v>3.384912849664774</c:v>
                </c:pt>
                <c:pt idx="58">
                  <c:v>3.4988023405578779</c:v>
                </c:pt>
                <c:pt idx="59">
                  <c:v>3.6148963508540435</c:v>
                </c:pt>
                <c:pt idx="60">
                  <c:v>3.7332069069504081</c:v>
                </c:pt>
                <c:pt idx="61">
                  <c:v>3.8537459381511541</c:v>
                </c:pt>
                <c:pt idx="62">
                  <c:v>3.976525278730179</c:v>
                </c:pt>
                <c:pt idx="63">
                  <c:v>4.1015566699234585</c:v>
                </c:pt>
                <c:pt idx="64">
                  <c:v>4.228851761854421</c:v>
                </c:pt>
                <c:pt idx="65">
                  <c:v>4.3584221153953893</c:v>
                </c:pt>
                <c:pt idx="66">
                  <c:v>4.4902792039680079</c:v>
                </c:pt>
                <c:pt idx="67">
                  <c:v>4.6244344152853776</c:v>
                </c:pt>
                <c:pt idx="68">
                  <c:v>4.7608990530384947</c:v>
                </c:pt>
                <c:pt idx="69">
                  <c:v>4.8996843385294078</c:v>
                </c:pt>
                <c:pt idx="70">
                  <c:v>5.0408014122534128</c:v>
                </c:pt>
                <c:pt idx="71">
                  <c:v>5.1842613354324643</c:v>
                </c:pt>
                <c:pt idx="72">
                  <c:v>5.3300750915018291</c:v>
                </c:pt>
                <c:pt idx="73">
                  <c:v>5.4782535875520155</c:v>
                </c:pt>
                <c:pt idx="74">
                  <c:v>5.6288076557276696</c:v>
                </c:pt>
                <c:pt idx="75">
                  <c:v>5.781748054585397</c:v>
                </c:pt>
                <c:pt idx="76">
                  <c:v>5.9370854704119704</c:v>
                </c:pt>
                <c:pt idx="77">
                  <c:v>6.0948305185046276</c:v>
                </c:pt>
                <c:pt idx="78">
                  <c:v>6.2549937444149091</c:v>
                </c:pt>
                <c:pt idx="79">
                  <c:v>6.4175856251574634</c:v>
                </c:pt>
                <c:pt idx="80">
                  <c:v>6.5826165703851833</c:v>
                </c:pt>
                <c:pt idx="81">
                  <c:v>6.7500969235319062</c:v>
                </c:pt>
                <c:pt idx="82">
                  <c:v>6.920036962923982</c:v>
                </c:pt>
                <c:pt idx="83">
                  <c:v>7.092446902861834</c:v>
                </c:pt>
                <c:pt idx="84">
                  <c:v>7.2673368946726136</c:v>
                </c:pt>
                <c:pt idx="85">
                  <c:v>7.4447170277349972</c:v>
                </c:pt>
                <c:pt idx="86">
                  <c:v>7.6245973304771741</c:v>
                </c:pt>
                <c:pt idx="87">
                  <c:v>7.8069877713489948</c:v>
                </c:pt>
                <c:pt idx="88">
                  <c:v>7.9918982597691119</c:v>
                </c:pt>
                <c:pt idx="89">
                  <c:v>8.1793386470481053</c:v>
                </c:pt>
                <c:pt idx="90">
                  <c:v>8.3693187272883343</c:v>
                </c:pt>
                <c:pt idx="91">
                  <c:v>8.5618482382614083</c:v>
                </c:pt>
                <c:pt idx="92">
                  <c:v>8.756936862263947</c:v>
                </c:pt>
                <c:pt idx="93">
                  <c:v>8.9545942269524463</c:v>
                </c:pt>
                <c:pt idx="94">
                  <c:v>9.1548299061579002</c:v>
                </c:pt>
                <c:pt idx="95">
                  <c:v>9.3576534206808688</c:v>
                </c:pt>
                <c:pt idx="96">
                  <c:v>9.5630742390676513</c:v>
                </c:pt>
                <c:pt idx="97">
                  <c:v>9.7711017783681502</c:v>
                </c:pt>
                <c:pt idx="98">
                  <c:v>9.9817454048760386</c:v>
                </c:pt>
                <c:pt idx="99">
                  <c:v>10.195014434851794</c:v>
                </c:pt>
                <c:pt idx="100">
                  <c:v>10.410918135229146</c:v>
                </c:pt>
                <c:pt idx="101">
                  <c:v>10.629465724305438</c:v>
                </c:pt>
                <c:pt idx="102">
                  <c:v>10.850666372416452</c:v>
                </c:pt>
                <c:pt idx="103">
                  <c:v>11.074529202596148</c:v>
                </c:pt>
                <c:pt idx="104">
                  <c:v>11.30106329122173</c:v>
                </c:pt>
                <c:pt idx="105">
                  <c:v>11.530277668644622</c:v>
                </c:pt>
                <c:pt idx="106">
                  <c:v>11.762181319807601</c:v>
                </c:pt>
                <c:pt idx="107">
                  <c:v>11.996783184848685</c:v>
                </c:pt>
                <c:pt idx="108">
                  <c:v>12.234092159692011</c:v>
                </c:pt>
                <c:pt idx="109">
                  <c:v>12.474117096626189</c:v>
                </c:pt>
                <c:pt idx="110">
                  <c:v>12.716866804870437</c:v>
                </c:pt>
                <c:pt idx="111">
                  <c:v>12.962350051128876</c:v>
                </c:pt>
                <c:pt idx="112">
                  <c:v>13.210575560133409</c:v>
                </c:pt>
                <c:pt idx="113">
                  <c:v>13.461552015175261</c:v>
                </c:pt>
                <c:pt idx="114">
                  <c:v>13.715288058625809</c:v>
                </c:pt>
                <c:pt idx="115">
                  <c:v>13.9717922924468</c:v>
                </c:pt>
                <c:pt idx="116">
                  <c:v>14.231073278690332</c:v>
                </c:pt>
                <c:pt idx="117">
                  <c:v>14.493139539988817</c:v>
                </c:pt>
                <c:pt idx="118">
                  <c:v>14.757999560035277</c:v>
                </c:pt>
                <c:pt idx="119">
                  <c:v>15.025661784054227</c:v>
                </c:pt>
                <c:pt idx="120">
                  <c:v>15.296134619263311</c:v>
                </c:pt>
                <c:pt idx="121">
                  <c:v>15.569426435326061</c:v>
                </c:pt>
                <c:pt idx="122">
                  <c:v>15.845545564795909</c:v>
                </c:pt>
                <c:pt idx="123">
                  <c:v>16.124500303551766</c:v>
                </c:pt>
                <c:pt idx="124">
                  <c:v>16.406298911225353</c:v>
                </c:pt>
                <c:pt idx="125">
                  <c:v>16.690949611620457</c:v>
                </c:pt>
                <c:pt idx="126">
                  <c:v>16.978460593124417</c:v>
                </c:pt>
                <c:pt idx="127">
                  <c:v>17.268840009111941</c:v>
                </c:pt>
                <c:pt idx="128">
                  <c:v>17.562095978341535</c:v>
                </c:pt>
                <c:pt idx="129">
                  <c:v>17.858236585344681</c:v>
                </c:pt>
                <c:pt idx="130">
                  <c:v>18.157269880807867</c:v>
                </c:pt>
                <c:pt idx="131">
                  <c:v>18.459203881947936</c:v>
                </c:pt>
                <c:pt idx="132">
                  <c:v>18.764046572880421</c:v>
                </c:pt>
                <c:pt idx="133">
                  <c:v>19.071805904981684</c:v>
                </c:pt>
                <c:pt idx="134">
                  <c:v>19.382489797244389</c:v>
                </c:pt>
                <c:pt idx="135">
                  <c:v>19.696106136626835</c:v>
                </c:pt>
                <c:pt idx="136">
                  <c:v>20.012662778396269</c:v>
                </c:pt>
                <c:pt idx="137">
                  <c:v>20.332167546466138</c:v>
                </c:pt>
                <c:pt idx="138">
                  <c:v>20.65462823372766</c:v>
                </c:pt>
                <c:pt idx="139">
                  <c:v>20.9800526023757</c:v>
                </c:pt>
                <c:pt idx="140">
                  <c:v>21.308448384228996</c:v>
                </c:pt>
                <c:pt idx="141">
                  <c:v>21.639823281045267</c:v>
                </c:pt>
                <c:pt idx="142">
                  <c:v>21.974184964830776</c:v>
                </c:pt>
                <c:pt idx="143">
                  <c:v>22.311541078144828</c:v>
                </c:pt>
                <c:pt idx="144">
                  <c:v>22.651899234399369</c:v>
                </c:pt>
                <c:pt idx="145">
                  <c:v>22.995267018153392</c:v>
                </c:pt>
                <c:pt idx="146">
                  <c:v>23.341651985402866</c:v>
                </c:pt>
                <c:pt idx="147">
                  <c:v>23.691061663865689</c:v>
                </c:pt>
                <c:pt idx="148">
                  <c:v>24.04350355326212</c:v>
                </c:pt>
                <c:pt idx="149">
                  <c:v>24.398985125590897</c:v>
                </c:pt>
                <c:pt idx="150">
                  <c:v>24.757513825400679</c:v>
                </c:pt>
                <c:pt idx="151">
                  <c:v>25.119097070057403</c:v>
                </c:pt>
                <c:pt idx="152">
                  <c:v>25.483742250007349</c:v>
                </c:pt>
                <c:pt idx="153">
                  <c:v>25.851456729036059</c:v>
                </c:pt>
                <c:pt idx="154">
                  <c:v>26.22224784452337</c:v>
                </c:pt>
                <c:pt idx="155">
                  <c:v>26.596122907694348</c:v>
                </c:pt>
                <c:pt idx="156">
                  <c:v>26.973089203866426</c:v>
                </c:pt>
                <c:pt idx="157">
                  <c:v>27.353153992692878</c:v>
                </c:pt>
                <c:pt idx="158">
                  <c:v>27.736324508402369</c:v>
                </c:pt>
                <c:pt idx="159">
                  <c:v>28.122607960035147</c:v>
                </c:pt>
                <c:pt idx="160">
                  <c:v>28.51201153167548</c:v>
                </c:pt>
                <c:pt idx="161">
                  <c:v>28.904542382680759</c:v>
                </c:pt>
                <c:pt idx="162">
                  <c:v>29.300207647907158</c:v>
                </c:pt>
                <c:pt idx="163">
                  <c:v>29.699014437931929</c:v>
                </c:pt>
                <c:pt idx="164">
                  <c:v>30.100969839272516</c:v>
                </c:pt>
                <c:pt idx="165">
                  <c:v>30.506080914602411</c:v>
                </c:pt>
                <c:pt idx="166">
                  <c:v>30.914354702963923</c:v>
                </c:pt>
                <c:pt idx="167">
                  <c:v>31.325798219977862</c:v>
                </c:pt>
                <c:pt idx="168">
                  <c:v>31.740418458050147</c:v>
                </c:pt>
                <c:pt idx="169">
                  <c:v>32.158222386575659</c:v>
                </c:pt>
                <c:pt idx="170">
                  <c:v>32.579216952138943</c:v>
                </c:pt>
                <c:pt idx="171">
                  <c:v>33.003409078712302</c:v>
                </c:pt>
                <c:pt idx="172">
                  <c:v>33.430805667850997</c:v>
                </c:pt>
                <c:pt idx="173">
                  <c:v>33.861413598885733</c:v>
                </c:pt>
                <c:pt idx="174">
                  <c:v>34.295239729112531</c:v>
                </c:pt>
                <c:pt idx="175">
                  <c:v>34.732290893979908</c:v>
                </c:pt>
                <c:pt idx="176">
                  <c:v>35.172573907273502</c:v>
                </c:pt>
                <c:pt idx="177">
                  <c:v>35.616095561298231</c:v>
                </c:pt>
                <c:pt idx="178">
                  <c:v>36.062862627057875</c:v>
                </c:pt>
                <c:pt idx="179">
                  <c:v>36.512881854432372</c:v>
                </c:pt>
                <c:pt idx="180">
                  <c:v>36.966159972352564</c:v>
                </c:pt>
                <c:pt idx="181">
                  <c:v>37.422703688972717</c:v>
                </c:pt>
                <c:pt idx="182">
                  <c:v>37.882519691840763</c:v>
                </c:pt>
                <c:pt idx="183">
                  <c:v>38.345614648066146</c:v>
                </c:pt>
                <c:pt idx="184">
                  <c:v>38.811995204485633</c:v>
                </c:pt>
                <c:pt idx="185">
                  <c:v>39.281667987826843</c:v>
                </c:pt>
                <c:pt idx="186">
                  <c:v>39.754639604869631</c:v>
                </c:pt>
                <c:pt idx="187">
                  <c:v>40.230916642605493</c:v>
                </c:pt>
                <c:pt idx="188">
                  <c:v>40.710505668394703</c:v>
                </c:pt>
                <c:pt idx="189">
                  <c:v>41.193413230121713</c:v>
                </c:pt>
                <c:pt idx="190">
                  <c:v>41.679645856348344</c:v>
                </c:pt>
                <c:pt idx="191">
                  <c:v>42.169210056465047</c:v>
                </c:pt>
                <c:pt idx="192">
                  <c:v>42.662112320840421</c:v>
                </c:pt>
                <c:pt idx="193">
                  <c:v>43.158359120968569</c:v>
                </c:pt>
                <c:pt idx="194">
                  <c:v>43.657956909614924</c:v>
                </c:pt>
                <c:pt idx="195">
                  <c:v>44.16091212096002</c:v>
                </c:pt>
                <c:pt idx="196">
                  <c:v>44.667231170741424</c:v>
                </c:pt>
                <c:pt idx="197">
                  <c:v>45.176920456394342</c:v>
                </c:pt>
                <c:pt idx="198">
                  <c:v>45.689986357189845</c:v>
                </c:pt>
                <c:pt idx="199">
                  <c:v>46.206435234372051</c:v>
                </c:pt>
                <c:pt idx="200">
                  <c:v>46.72627343129313</c:v>
                </c:pt>
                <c:pt idx="201">
                  <c:v>47.249507273546953</c:v>
                </c:pt>
                <c:pt idx="202">
                  <c:v>47.776143069101067</c:v>
                </c:pt>
                <c:pt idx="203">
                  <c:v>48.306187108427025</c:v>
                </c:pt>
                <c:pt idx="204">
                  <c:v>48.839645664629181</c:v>
                </c:pt>
                <c:pt idx="205">
                  <c:v>49.37652499357209</c:v>
                </c:pt>
                <c:pt idx="206">
                  <c:v>49.916831334006091</c:v>
                </c:pt>
                <c:pt idx="207">
                  <c:v>50.460570907691739</c:v>
                </c:pt>
                <c:pt idx="208">
                  <c:v>51.00774991952261</c:v>
                </c:pt>
                <c:pt idx="209">
                  <c:v>51.558374557646573</c:v>
                </c:pt>
                <c:pt idx="210">
                  <c:v>52.112450993585931</c:v>
                </c:pt>
                <c:pt idx="211">
                  <c:v>52.669985382355875</c:v>
                </c:pt>
                <c:pt idx="212">
                  <c:v>53.230983862581766</c:v>
                </c:pt>
                <c:pt idx="213">
                  <c:v>53.795452556615004</c:v>
                </c:pt>
                <c:pt idx="214">
                  <c:v>54.363397570647507</c:v>
                </c:pt>
                <c:pt idx="215">
                  <c:v>54.934824994825078</c:v>
                </c:pt>
                <c:pt idx="216">
                  <c:v>55.509740903359194</c:v>
                </c:pt>
                <c:pt idx="217">
                  <c:v>56.088151354637851</c:v>
                </c:pt>
                <c:pt idx="218">
                  <c:v>56.670062391334952</c:v>
                </c:pt>
                <c:pt idx="219">
                  <c:v>57.255480040518457</c:v>
                </c:pt>
                <c:pt idx="220">
                  <c:v>57.844410313757535</c:v>
                </c:pt>
                <c:pt idx="221">
                  <c:v>58.436859207228281</c:v>
                </c:pt>
                <c:pt idx="222">
                  <c:v>59.032832701818478</c:v>
                </c:pt>
                <c:pt idx="223">
                  <c:v>59.632336763230995</c:v>
                </c:pt>
                <c:pt idx="224">
                  <c:v>60.235377342086231</c:v>
                </c:pt>
                <c:pt idx="225">
                  <c:v>60.841960374023394</c:v>
                </c:pt>
                <c:pt idx="226">
                  <c:v>61.452091779800568</c:v>
                </c:pt>
                <c:pt idx="227">
                  <c:v>62.065777465393886</c:v>
                </c:pt>
                <c:pt idx="228">
                  <c:v>62.68302332209548</c:v>
                </c:pt>
                <c:pt idx="229">
                  <c:v>63.303835226610417</c:v>
                </c:pt>
                <c:pt idx="230">
                  <c:v>63.928219041152722</c:v>
                </c:pt>
                <c:pt idx="231">
                  <c:v>64.556180613540135</c:v>
                </c:pt>
                <c:pt idx="232">
                  <c:v>65.187725777288094</c:v>
                </c:pt>
                <c:pt idx="233">
                  <c:v>65.822860351702687</c:v>
                </c:pt>
                <c:pt idx="234">
                  <c:v>66.461590141972366</c:v>
                </c:pt>
                <c:pt idx="235">
                  <c:v>67.103920939259197</c:v>
                </c:pt>
                <c:pt idx="236">
                  <c:v>67.749858520788649</c:v>
                </c:pt>
                <c:pt idx="237">
                  <c:v>68.399408649938707</c:v>
                </c:pt>
                <c:pt idx="238">
                  <c:v>69.052577076328191</c:v>
                </c:pt>
                <c:pt idx="239">
                  <c:v>69.709369535903775</c:v>
                </c:pt>
                <c:pt idx="240">
                  <c:v>70.36979175102654</c:v>
                </c:pt>
                <c:pt idx="241">
                  <c:v>71.033849430557311</c:v>
                </c:pt>
                <c:pt idx="242">
                  <c:v>71.701548269941313</c:v>
                </c:pt>
                <c:pt idx="243">
                  <c:v>72.372893951291971</c:v>
                </c:pt>
                <c:pt idx="244">
                  <c:v>73.047892143473533</c:v>
                </c:pt>
                <c:pt idx="245">
                  <c:v>73.726548502183562</c:v>
                </c:pt>
                <c:pt idx="246">
                  <c:v>74.408868670033897</c:v>
                </c:pt>
                <c:pt idx="247">
                  <c:v>75.094858276631044</c:v>
                </c:pt>
                <c:pt idx="248">
                  <c:v>75.784522938655982</c:v>
                </c:pt>
                <c:pt idx="249">
                  <c:v>76.477868259942895</c:v>
                </c:pt>
                <c:pt idx="250">
                  <c:v>77.174899831557212</c:v>
                </c:pt>
                <c:pt idx="251">
                  <c:v>77.875623231873007</c:v>
                </c:pt>
                <c:pt idx="252">
                  <c:v>78.580044026649375</c:v>
                </c:pt>
                <c:pt idx="253">
                  <c:v>79.28816776910638</c:v>
                </c:pt>
                <c:pt idx="254">
                  <c:v>80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B11-458F-9850-1F756A2280EB}"/>
            </c:ext>
          </c:extLst>
        </c:ser>
        <c:ser>
          <c:idx val="2"/>
          <c:order val="1"/>
          <c:tx>
            <c:v>Calculated Luminance without Glare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'sRGB Mismatch'!$C$3:$C$257</c:f>
              <c:numCache>
                <c:formatCode>General</c:formatCode>
                <c:ptCount val="255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2.2740831603536638</c:v>
                </c:pt>
                <c:pt idx="47">
                  <c:v>2.3645467550247048</c:v>
                </c:pt>
                <c:pt idx="48">
                  <c:v>2.4570754986394912</c:v>
                </c:pt>
                <c:pt idx="49">
                  <c:v>2.5516826458409216</c:v>
                </c:pt>
                <c:pt idx="50">
                  <c:v>2.6483813256708046</c:v>
                </c:pt>
                <c:pt idx="51">
                  <c:v>2.7471845446945724</c:v>
                </c:pt>
                <c:pt idx="52">
                  <c:v>2.8481051900016263</c:v>
                </c:pt>
                <c:pt idx="53">
                  <c:v>2.951156032088003</c:v>
                </c:pt>
                <c:pt idx="54">
                  <c:v>3.0563497276277203</c:v>
                </c:pt>
                <c:pt idx="55">
                  <c:v>3.1636988221386266</c:v>
                </c:pt>
                <c:pt idx="56">
                  <c:v>3.2732157525482553</c:v>
                </c:pt>
                <c:pt idx="57">
                  <c:v>3.384912849664774</c:v>
                </c:pt>
                <c:pt idx="58">
                  <c:v>3.4988023405578779</c:v>
                </c:pt>
                <c:pt idx="59">
                  <c:v>3.6148963508540435</c:v>
                </c:pt>
                <c:pt idx="60">
                  <c:v>3.7332069069504081</c:v>
                </c:pt>
                <c:pt idx="61">
                  <c:v>3.8537459381511541</c:v>
                </c:pt>
                <c:pt idx="62">
                  <c:v>3.976525278730179</c:v>
                </c:pt>
                <c:pt idx="63">
                  <c:v>4.1015566699234585</c:v>
                </c:pt>
                <c:pt idx="64">
                  <c:v>4.228851761854421</c:v>
                </c:pt>
                <c:pt idx="65">
                  <c:v>4.3584221153953893</c:v>
                </c:pt>
                <c:pt idx="66">
                  <c:v>4.4902792039680079</c:v>
                </c:pt>
                <c:pt idx="67">
                  <c:v>4.6244344152853776</c:v>
                </c:pt>
                <c:pt idx="68">
                  <c:v>4.7608990530384947</c:v>
                </c:pt>
                <c:pt idx="69">
                  <c:v>4.8996843385294078</c:v>
                </c:pt>
                <c:pt idx="70">
                  <c:v>5.0408014122534128</c:v>
                </c:pt>
                <c:pt idx="71">
                  <c:v>5.1842613354324643</c:v>
                </c:pt>
                <c:pt idx="72">
                  <c:v>5.3300750915018291</c:v>
                </c:pt>
                <c:pt idx="73">
                  <c:v>5.4782535875520155</c:v>
                </c:pt>
                <c:pt idx="74">
                  <c:v>5.6288076557276696</c:v>
                </c:pt>
                <c:pt idx="75">
                  <c:v>5.781748054585397</c:v>
                </c:pt>
                <c:pt idx="76">
                  <c:v>5.9370854704119704</c:v>
                </c:pt>
                <c:pt idx="77">
                  <c:v>6.0948305185046276</c:v>
                </c:pt>
                <c:pt idx="78">
                  <c:v>6.2549937444149091</c:v>
                </c:pt>
                <c:pt idx="79">
                  <c:v>6.4175856251574634</c:v>
                </c:pt>
                <c:pt idx="80">
                  <c:v>6.5826165703851833</c:v>
                </c:pt>
                <c:pt idx="81">
                  <c:v>6.7500969235319062</c:v>
                </c:pt>
                <c:pt idx="82">
                  <c:v>6.920036962923982</c:v>
                </c:pt>
                <c:pt idx="83">
                  <c:v>7.092446902861834</c:v>
                </c:pt>
                <c:pt idx="84">
                  <c:v>7.2673368946726136</c:v>
                </c:pt>
                <c:pt idx="85">
                  <c:v>7.4447170277349972</c:v>
                </c:pt>
                <c:pt idx="86">
                  <c:v>7.6245973304771741</c:v>
                </c:pt>
                <c:pt idx="87">
                  <c:v>7.8069877713489948</c:v>
                </c:pt>
                <c:pt idx="88">
                  <c:v>7.9918982597691119</c:v>
                </c:pt>
                <c:pt idx="89">
                  <c:v>8.1793386470481053</c:v>
                </c:pt>
                <c:pt idx="90">
                  <c:v>8.3693187272883343</c:v>
                </c:pt>
                <c:pt idx="91">
                  <c:v>8.5618482382614083</c:v>
                </c:pt>
                <c:pt idx="92">
                  <c:v>8.756936862263947</c:v>
                </c:pt>
                <c:pt idx="93">
                  <c:v>8.9545942269524463</c:v>
                </c:pt>
                <c:pt idx="94">
                  <c:v>9.1548299061579002</c:v>
                </c:pt>
                <c:pt idx="95">
                  <c:v>9.3576534206808688</c:v>
                </c:pt>
                <c:pt idx="96">
                  <c:v>9.5630742390676513</c:v>
                </c:pt>
                <c:pt idx="97">
                  <c:v>9.7711017783681502</c:v>
                </c:pt>
                <c:pt idx="98">
                  <c:v>9.9817454048760386</c:v>
                </c:pt>
                <c:pt idx="99">
                  <c:v>10.195014434851794</c:v>
                </c:pt>
                <c:pt idx="100">
                  <c:v>10.410918135229146</c:v>
                </c:pt>
                <c:pt idx="101">
                  <c:v>10.629465724305438</c:v>
                </c:pt>
                <c:pt idx="102">
                  <c:v>10.850666372416452</c:v>
                </c:pt>
                <c:pt idx="103">
                  <c:v>11.074529202596148</c:v>
                </c:pt>
                <c:pt idx="104">
                  <c:v>11.30106329122173</c:v>
                </c:pt>
                <c:pt idx="105">
                  <c:v>11.530277668644622</c:v>
                </c:pt>
                <c:pt idx="106">
                  <c:v>11.762181319807601</c:v>
                </c:pt>
                <c:pt idx="107">
                  <c:v>11.996783184848685</c:v>
                </c:pt>
                <c:pt idx="108">
                  <c:v>12.234092159692011</c:v>
                </c:pt>
                <c:pt idx="109">
                  <c:v>12.474117096626189</c:v>
                </c:pt>
                <c:pt idx="110">
                  <c:v>12.716866804870437</c:v>
                </c:pt>
                <c:pt idx="111">
                  <c:v>12.962350051128876</c:v>
                </c:pt>
                <c:pt idx="112">
                  <c:v>13.210575560133409</c:v>
                </c:pt>
                <c:pt idx="113">
                  <c:v>13.461552015175261</c:v>
                </c:pt>
                <c:pt idx="114">
                  <c:v>13.715288058625809</c:v>
                </c:pt>
                <c:pt idx="115">
                  <c:v>13.9717922924468</c:v>
                </c:pt>
                <c:pt idx="116">
                  <c:v>14.231073278690332</c:v>
                </c:pt>
                <c:pt idx="117">
                  <c:v>14.493139539988817</c:v>
                </c:pt>
                <c:pt idx="118">
                  <c:v>14.757999560035277</c:v>
                </c:pt>
                <c:pt idx="119">
                  <c:v>15.025661784054227</c:v>
                </c:pt>
                <c:pt idx="120">
                  <c:v>15.296134619263311</c:v>
                </c:pt>
                <c:pt idx="121">
                  <c:v>15.569426435326061</c:v>
                </c:pt>
                <c:pt idx="122">
                  <c:v>15.845545564795909</c:v>
                </c:pt>
                <c:pt idx="123">
                  <c:v>16.124500303551766</c:v>
                </c:pt>
                <c:pt idx="124">
                  <c:v>16.406298911225353</c:v>
                </c:pt>
                <c:pt idx="125">
                  <c:v>16.690949611620457</c:v>
                </c:pt>
                <c:pt idx="126">
                  <c:v>16.978460593124417</c:v>
                </c:pt>
                <c:pt idx="127">
                  <c:v>17.268840009111941</c:v>
                </c:pt>
                <c:pt idx="128">
                  <c:v>17.562095978341535</c:v>
                </c:pt>
                <c:pt idx="129">
                  <c:v>17.858236585344681</c:v>
                </c:pt>
                <c:pt idx="130">
                  <c:v>18.157269880807867</c:v>
                </c:pt>
                <c:pt idx="131">
                  <c:v>18.459203881947936</c:v>
                </c:pt>
                <c:pt idx="132">
                  <c:v>18.764046572880421</c:v>
                </c:pt>
                <c:pt idx="133">
                  <c:v>19.071805904981684</c:v>
                </c:pt>
                <c:pt idx="134">
                  <c:v>19.382489797244389</c:v>
                </c:pt>
                <c:pt idx="135">
                  <c:v>19.696106136626835</c:v>
                </c:pt>
                <c:pt idx="136">
                  <c:v>20.012662778396269</c:v>
                </c:pt>
                <c:pt idx="137">
                  <c:v>20.332167546466138</c:v>
                </c:pt>
                <c:pt idx="138">
                  <c:v>20.65462823372766</c:v>
                </c:pt>
                <c:pt idx="139">
                  <c:v>20.9800526023757</c:v>
                </c:pt>
                <c:pt idx="140">
                  <c:v>21.308448384228996</c:v>
                </c:pt>
                <c:pt idx="141">
                  <c:v>21.639823281045267</c:v>
                </c:pt>
                <c:pt idx="142">
                  <c:v>21.974184964830776</c:v>
                </c:pt>
                <c:pt idx="143">
                  <c:v>22.311541078144828</c:v>
                </c:pt>
                <c:pt idx="144">
                  <c:v>22.651899234399369</c:v>
                </c:pt>
                <c:pt idx="145">
                  <c:v>22.995267018153392</c:v>
                </c:pt>
                <c:pt idx="146">
                  <c:v>23.341651985402866</c:v>
                </c:pt>
                <c:pt idx="147">
                  <c:v>23.691061663865689</c:v>
                </c:pt>
                <c:pt idx="148">
                  <c:v>24.04350355326212</c:v>
                </c:pt>
                <c:pt idx="149">
                  <c:v>24.398985125590897</c:v>
                </c:pt>
                <c:pt idx="150">
                  <c:v>24.757513825400679</c:v>
                </c:pt>
                <c:pt idx="151">
                  <c:v>25.119097070057403</c:v>
                </c:pt>
                <c:pt idx="152">
                  <c:v>25.483742250007349</c:v>
                </c:pt>
                <c:pt idx="153">
                  <c:v>25.851456729036059</c:v>
                </c:pt>
                <c:pt idx="154">
                  <c:v>26.22224784452337</c:v>
                </c:pt>
                <c:pt idx="155">
                  <c:v>26.596122907694348</c:v>
                </c:pt>
                <c:pt idx="156">
                  <c:v>26.973089203866426</c:v>
                </c:pt>
                <c:pt idx="157">
                  <c:v>27.353153992692878</c:v>
                </c:pt>
                <c:pt idx="158">
                  <c:v>27.736324508402369</c:v>
                </c:pt>
                <c:pt idx="159">
                  <c:v>28.122607960035147</c:v>
                </c:pt>
                <c:pt idx="160">
                  <c:v>28.51201153167548</c:v>
                </c:pt>
                <c:pt idx="161">
                  <c:v>28.904542382680759</c:v>
                </c:pt>
                <c:pt idx="162">
                  <c:v>29.300207647907158</c:v>
                </c:pt>
                <c:pt idx="163">
                  <c:v>29.699014437931929</c:v>
                </c:pt>
                <c:pt idx="164">
                  <c:v>30.100969839272516</c:v>
                </c:pt>
                <c:pt idx="165">
                  <c:v>30.506080914602411</c:v>
                </c:pt>
                <c:pt idx="166">
                  <c:v>30.914354702963923</c:v>
                </c:pt>
                <c:pt idx="167">
                  <c:v>31.325798219977862</c:v>
                </c:pt>
                <c:pt idx="168">
                  <c:v>31.740418458050147</c:v>
                </c:pt>
                <c:pt idx="169">
                  <c:v>32.158222386575659</c:v>
                </c:pt>
                <c:pt idx="170">
                  <c:v>32.579216952138943</c:v>
                </c:pt>
                <c:pt idx="171">
                  <c:v>33.003409078712302</c:v>
                </c:pt>
                <c:pt idx="172">
                  <c:v>33.430805667850997</c:v>
                </c:pt>
                <c:pt idx="173">
                  <c:v>33.861413598885733</c:v>
                </c:pt>
                <c:pt idx="174">
                  <c:v>34.295239729112531</c:v>
                </c:pt>
                <c:pt idx="175">
                  <c:v>34.732290893979908</c:v>
                </c:pt>
                <c:pt idx="176">
                  <c:v>35.172573907273502</c:v>
                </c:pt>
                <c:pt idx="177">
                  <c:v>35.616095561298231</c:v>
                </c:pt>
                <c:pt idx="178">
                  <c:v>36.062862627057875</c:v>
                </c:pt>
                <c:pt idx="179">
                  <c:v>36.512881854432372</c:v>
                </c:pt>
                <c:pt idx="180">
                  <c:v>36.966159972352564</c:v>
                </c:pt>
                <c:pt idx="181">
                  <c:v>37.422703688972717</c:v>
                </c:pt>
                <c:pt idx="182">
                  <c:v>37.882519691840763</c:v>
                </c:pt>
                <c:pt idx="183">
                  <c:v>38.345614648066146</c:v>
                </c:pt>
                <c:pt idx="184">
                  <c:v>38.811995204485633</c:v>
                </c:pt>
                <c:pt idx="185">
                  <c:v>39.281667987826843</c:v>
                </c:pt>
                <c:pt idx="186">
                  <c:v>39.754639604869631</c:v>
                </c:pt>
                <c:pt idx="187">
                  <c:v>40.230916642605493</c:v>
                </c:pt>
                <c:pt idx="188">
                  <c:v>40.710505668394703</c:v>
                </c:pt>
                <c:pt idx="189">
                  <c:v>41.193413230121713</c:v>
                </c:pt>
                <c:pt idx="190">
                  <c:v>41.679645856348344</c:v>
                </c:pt>
                <c:pt idx="191">
                  <c:v>42.169210056465047</c:v>
                </c:pt>
                <c:pt idx="192">
                  <c:v>42.662112320840421</c:v>
                </c:pt>
                <c:pt idx="193">
                  <c:v>43.158359120968569</c:v>
                </c:pt>
                <c:pt idx="194">
                  <c:v>43.657956909614924</c:v>
                </c:pt>
                <c:pt idx="195">
                  <c:v>44.16091212096002</c:v>
                </c:pt>
                <c:pt idx="196">
                  <c:v>44.667231170741424</c:v>
                </c:pt>
                <c:pt idx="197">
                  <c:v>45.176920456394342</c:v>
                </c:pt>
                <c:pt idx="198">
                  <c:v>45.689986357189845</c:v>
                </c:pt>
                <c:pt idx="199">
                  <c:v>46.206435234372051</c:v>
                </c:pt>
                <c:pt idx="200">
                  <c:v>46.72627343129313</c:v>
                </c:pt>
                <c:pt idx="201">
                  <c:v>47.249507273546953</c:v>
                </c:pt>
                <c:pt idx="202">
                  <c:v>47.776143069101067</c:v>
                </c:pt>
                <c:pt idx="203">
                  <c:v>48.306187108427025</c:v>
                </c:pt>
                <c:pt idx="204">
                  <c:v>48.839645664629181</c:v>
                </c:pt>
                <c:pt idx="205">
                  <c:v>49.37652499357209</c:v>
                </c:pt>
                <c:pt idx="206">
                  <c:v>49.916831334006091</c:v>
                </c:pt>
                <c:pt idx="207">
                  <c:v>50.460570907691739</c:v>
                </c:pt>
                <c:pt idx="208">
                  <c:v>51.00774991952261</c:v>
                </c:pt>
                <c:pt idx="209">
                  <c:v>51.558374557646573</c:v>
                </c:pt>
                <c:pt idx="210">
                  <c:v>52.112450993585931</c:v>
                </c:pt>
                <c:pt idx="211">
                  <c:v>52.669985382355875</c:v>
                </c:pt>
                <c:pt idx="212">
                  <c:v>53.230983862581766</c:v>
                </c:pt>
                <c:pt idx="213">
                  <c:v>53.795452556615004</c:v>
                </c:pt>
                <c:pt idx="214">
                  <c:v>54.363397570647507</c:v>
                </c:pt>
                <c:pt idx="215">
                  <c:v>54.934824994825078</c:v>
                </c:pt>
                <c:pt idx="216">
                  <c:v>55.509740903359194</c:v>
                </c:pt>
                <c:pt idx="217">
                  <c:v>56.088151354637851</c:v>
                </c:pt>
                <c:pt idx="218">
                  <c:v>56.670062391334952</c:v>
                </c:pt>
                <c:pt idx="219">
                  <c:v>57.255480040518457</c:v>
                </c:pt>
                <c:pt idx="220">
                  <c:v>57.844410313757535</c:v>
                </c:pt>
                <c:pt idx="221">
                  <c:v>58.436859207228281</c:v>
                </c:pt>
                <c:pt idx="222">
                  <c:v>59.032832701818478</c:v>
                </c:pt>
                <c:pt idx="223">
                  <c:v>59.632336763230995</c:v>
                </c:pt>
                <c:pt idx="224">
                  <c:v>60.235377342086231</c:v>
                </c:pt>
                <c:pt idx="225">
                  <c:v>60.841960374023394</c:v>
                </c:pt>
                <c:pt idx="226">
                  <c:v>61.452091779800568</c:v>
                </c:pt>
                <c:pt idx="227">
                  <c:v>62.065777465393886</c:v>
                </c:pt>
                <c:pt idx="228">
                  <c:v>62.68302332209548</c:v>
                </c:pt>
                <c:pt idx="229">
                  <c:v>63.303835226610417</c:v>
                </c:pt>
                <c:pt idx="230">
                  <c:v>63.928219041152722</c:v>
                </c:pt>
                <c:pt idx="231">
                  <c:v>64.556180613540135</c:v>
                </c:pt>
                <c:pt idx="232">
                  <c:v>65.187725777288094</c:v>
                </c:pt>
                <c:pt idx="233">
                  <c:v>65.822860351702687</c:v>
                </c:pt>
                <c:pt idx="234">
                  <c:v>66.461590141972366</c:v>
                </c:pt>
                <c:pt idx="235">
                  <c:v>67.103920939259197</c:v>
                </c:pt>
                <c:pt idx="236">
                  <c:v>67.749858520788649</c:v>
                </c:pt>
                <c:pt idx="237">
                  <c:v>68.399408649938707</c:v>
                </c:pt>
                <c:pt idx="238">
                  <c:v>69.052577076328191</c:v>
                </c:pt>
                <c:pt idx="239">
                  <c:v>69.709369535903775</c:v>
                </c:pt>
                <c:pt idx="240">
                  <c:v>70.36979175102654</c:v>
                </c:pt>
                <c:pt idx="241">
                  <c:v>71.033849430557311</c:v>
                </c:pt>
                <c:pt idx="242">
                  <c:v>71.701548269941313</c:v>
                </c:pt>
                <c:pt idx="243">
                  <c:v>72.372893951291971</c:v>
                </c:pt>
                <c:pt idx="244">
                  <c:v>73.047892143473533</c:v>
                </c:pt>
                <c:pt idx="245">
                  <c:v>73.726548502183562</c:v>
                </c:pt>
                <c:pt idx="246">
                  <c:v>74.408868670033897</c:v>
                </c:pt>
                <c:pt idx="247">
                  <c:v>75.094858276631044</c:v>
                </c:pt>
                <c:pt idx="248">
                  <c:v>75.784522938655982</c:v>
                </c:pt>
                <c:pt idx="249">
                  <c:v>76.477868259942895</c:v>
                </c:pt>
                <c:pt idx="250">
                  <c:v>77.174899831557212</c:v>
                </c:pt>
                <c:pt idx="251">
                  <c:v>77.875623231873007</c:v>
                </c:pt>
                <c:pt idx="252">
                  <c:v>78.580044026649375</c:v>
                </c:pt>
                <c:pt idx="253">
                  <c:v>79.28816776910638</c:v>
                </c:pt>
                <c:pt idx="254">
                  <c:v>80</c:v>
                </c:pt>
              </c:numCache>
            </c:numRef>
          </c:xVal>
          <c:yVal>
            <c:numRef>
              <c:f>'sRGB Mismatch'!$D$3:$D$257</c:f>
              <c:numCache>
                <c:formatCode>General</c:formatCode>
                <c:ptCount val="255"/>
                <c:pt idx="0">
                  <c:v>4.0616415205294075E-4</c:v>
                </c:pt>
                <c:pt idx="1">
                  <c:v>1.8662403732879116E-3</c:v>
                </c:pt>
                <c:pt idx="2">
                  <c:v>4.5537412569754444E-3</c:v>
                </c:pt>
                <c:pt idx="3">
                  <c:v>8.5749889872995082E-3</c:v>
                </c:pt>
                <c:pt idx="4">
                  <c:v>1.4009918200242133E-2</c:v>
                </c:pt>
                <c:pt idx="5">
                  <c:v>2.0923500363879303E-2</c:v>
                </c:pt>
                <c:pt idx="6">
                  <c:v>2.9370901585275413E-2</c:v>
                </c:pt>
                <c:pt idx="7">
                  <c:v>3.9400302975314619E-2</c:v>
                </c:pt>
                <c:pt idx="8">
                  <c:v>5.105462737336177E-2</c:v>
                </c:pt>
                <c:pt idx="9">
                  <c:v>6.4372679961044649E-2</c:v>
                </c:pt>
                <c:pt idx="10">
                  <c:v>7.9389944325946038E-2</c:v>
                </c:pt>
                <c:pt idx="11">
                  <c:v>9.6139161795072162E-2</c:v>
                </c:pt>
                <c:pt idx="12">
                  <c:v>0.11465076717374913</c:v>
                </c:pt>
                <c:pt idx="13">
                  <c:v>0.13495322534314272</c:v>
                </c:pt>
                <c:pt idx="14">
                  <c:v>0.15707329707171758</c:v>
                </c:pt>
                <c:pt idx="15">
                  <c:v>0.18103625285651462</c:v>
                </c:pt>
                <c:pt idx="16">
                  <c:v>0.20686604769873343</c:v>
                </c:pt>
                <c:pt idx="17">
                  <c:v>0.2345854659150691</c:v>
                </c:pt>
                <c:pt idx="18">
                  <c:v>0.26421624256029125</c:v>
                </c:pt>
                <c:pt idx="19">
                  <c:v>0.29577916631201018</c:v>
                </c:pt>
                <c:pt idx="20">
                  <c:v>0.32929416746262036</c:v>
                </c:pt>
                <c:pt idx="21">
                  <c:v>0.36478039380208166</c:v>
                </c:pt>
                <c:pt idx="22">
                  <c:v>0.40225627654844287</c:v>
                </c:pt>
                <c:pt idx="23">
                  <c:v>0.44173958801917279</c:v>
                </c:pt>
                <c:pt idx="24">
                  <c:v>0.48324749238798531</c:v>
                </c:pt>
                <c:pt idx="25">
                  <c:v>0.52679659060653483</c:v>
                </c:pt>
                <c:pt idx="26">
                  <c:v>0.57240296036584226</c:v>
                </c:pt>
                <c:pt idx="27">
                  <c:v>0.6200821918128484</c:v>
                </c:pt>
                <c:pt idx="28">
                  <c:v>0.6698494196118866</c:v>
                </c:pt>
                <c:pt idx="29">
                  <c:v>0.72171935184097047</c:v>
                </c:pt>
                <c:pt idx="30">
                  <c:v>0.77570629613265796</c:v>
                </c:pt>
                <c:pt idx="31">
                  <c:v>0.83182418340442266</c:v>
                </c:pt>
                <c:pt idx="32">
                  <c:v>0.89008658947065955</c:v>
                </c:pt>
                <c:pt idx="33">
                  <c:v>0.95050675478509328</c:v>
                </c:pt>
                <c:pt idx="34">
                  <c:v>1.0130976025265686</c:v>
                </c:pt>
                <c:pt idx="35">
                  <c:v>1.0778717552114119</c:v>
                </c:pt>
                <c:pt idx="36">
                  <c:v>1.1448415499907252</c:v>
                </c:pt>
                <c:pt idx="37">
                  <c:v>1.2140190527700156</c:v>
                </c:pt>
                <c:pt idx="38">
                  <c:v>1.2854160712709501</c:v>
                </c:pt>
                <c:pt idx="39">
                  <c:v>1.3590441671400035</c:v>
                </c:pt>
                <c:pt idx="40">
                  <c:v>1.4349146671960189</c:v>
                </c:pt>
                <c:pt idx="41">
                  <c:v>1.5130386738977202</c:v>
                </c:pt>
                <c:pt idx="42">
                  <c:v>1.5934270751028579</c:v>
                </c:pt>
                <c:pt idx="43">
                  <c:v>1.6760905531824877</c:v>
                </c:pt>
                <c:pt idx="44">
                  <c:v>1.761039593546923</c:v>
                </c:pt>
                <c:pt idx="45">
                  <c:v>1.8482844926337156</c:v>
                </c:pt>
                <c:pt idx="46">
                  <c:v>1.9378353654027389</c:v>
                </c:pt>
                <c:pt idx="47">
                  <c:v>2.0297021523787668</c:v>
                </c:pt>
                <c:pt idx="48">
                  <c:v>2.1238946262778327</c:v>
                </c:pt>
                <c:pt idx="49">
                  <c:v>2.2204223982500828</c:v>
                </c:pt>
                <c:pt idx="50">
                  <c:v>2.3192949237686253</c:v>
                </c:pt>
                <c:pt idx="51">
                  <c:v>2.4205215081910927</c:v>
                </c:pt>
                <c:pt idx="52">
                  <c:v>2.5241113120181158</c:v>
                </c:pt>
                <c:pt idx="53">
                  <c:v>2.6300733558707061</c:v>
                </c:pt>
                <c:pt idx="54">
                  <c:v>2.7384165252065555</c:v>
                </c:pt>
                <c:pt idx="55">
                  <c:v>2.8491495747935014</c:v>
                </c:pt>
                <c:pt idx="56">
                  <c:v>2.9622811329568153</c:v>
                </c:pt>
                <c:pt idx="57">
                  <c:v>3.0778197056155703</c:v>
                </c:pt>
                <c:pt idx="58">
                  <c:v>3.1957736801220471</c:v>
                </c:pt>
                <c:pt idx="59">
                  <c:v>3.3161513289169973</c:v>
                </c:pt>
                <c:pt idx="60">
                  <c:v>3.4389608130125691</c:v>
                </c:pt>
                <c:pt idx="61">
                  <c:v>3.5642101853137111</c:v>
                </c:pt>
                <c:pt idx="62">
                  <c:v>3.691907393788076</c:v>
                </c:pt>
                <c:pt idx="63">
                  <c:v>3.8220602844936513</c:v>
                </c:pt>
                <c:pt idx="64">
                  <c:v>3.9546766044726365</c:v>
                </c:pt>
                <c:pt idx="65">
                  <c:v>4.0897640045194699</c:v>
                </c:pt>
                <c:pt idx="66">
                  <c:v>4.2273300418303217</c:v>
                </c:pt>
                <c:pt idx="67">
                  <c:v>4.3673821825408261</c:v>
                </c:pt>
                <c:pt idx="68">
                  <c:v>4.5099278041583801</c:v>
                </c:pt>
                <c:pt idx="69">
                  <c:v>4.654974197894834</c:v>
                </c:pt>
                <c:pt idx="70">
                  <c:v>4.8025285709050571</c:v>
                </c:pt>
                <c:pt idx="71">
                  <c:v>4.9525980484364585</c:v>
                </c:pt>
                <c:pt idx="72">
                  <c:v>5.105189675894179</c:v>
                </c:pt>
                <c:pt idx="73">
                  <c:v>5.2603104208264089</c:v>
                </c:pt>
                <c:pt idx="74">
                  <c:v>5.4179671748339464</c:v>
                </c:pt>
                <c:pt idx="75">
                  <c:v>5.5781667554079029</c:v>
                </c:pt>
                <c:pt idx="76">
                  <c:v>5.7409159076991259</c:v>
                </c:pt>
                <c:pt idx="77">
                  <c:v>5.9062213062227684</c:v>
                </c:pt>
                <c:pt idx="78">
                  <c:v>6.0740895565011837</c:v>
                </c:pt>
                <c:pt idx="79">
                  <c:v>6.2445271966481517</c:v>
                </c:pt>
                <c:pt idx="80">
                  <c:v>6.417540698897203</c:v>
                </c:pt>
                <c:pt idx="81">
                  <c:v>6.5931364710767406</c:v>
                </c:pt>
                <c:pt idx="82">
                  <c:v>6.7713208580343567</c:v>
                </c:pt>
                <c:pt idx="83">
                  <c:v>6.9521001430128244</c:v>
                </c:pt>
                <c:pt idx="84">
                  <c:v>7.1354805489798254</c:v>
                </c:pt>
                <c:pt idx="85">
                  <c:v>7.3214682399135578</c:v>
                </c:pt>
                <c:pt idx="86">
                  <c:v>7.5100693220462222</c:v>
                </c:pt>
                <c:pt idx="87">
                  <c:v>7.7012898450671772</c:v>
                </c:pt>
                <c:pt idx="88">
                  <c:v>7.8951358032875536</c:v>
                </c:pt>
                <c:pt idx="89">
                  <c:v>8.0916131367679931</c:v>
                </c:pt>
                <c:pt idx="90">
                  <c:v>8.2907277324109909</c:v>
                </c:pt>
                <c:pt idx="91">
                  <c:v>8.492485425019515</c:v>
                </c:pt>
                <c:pt idx="92">
                  <c:v>8.6968919983230855</c:v>
                </c:pt>
                <c:pt idx="93">
                  <c:v>8.9039531859728189</c:v>
                </c:pt>
                <c:pt idx="94">
                  <c:v>9.1136746725066171</c:v>
                </c:pt>
                <c:pt idx="95">
                  <c:v>9.3260620942857244</c:v>
                </c:pt>
                <c:pt idx="96">
                  <c:v>9.5411210404037945</c:v>
                </c:pt>
                <c:pt idx="97">
                  <c:v>9.758857053569562</c:v>
                </c:pt>
                <c:pt idx="98">
                  <c:v>9.9792756309641018</c:v>
                </c:pt>
                <c:pt idx="99">
                  <c:v>10.202382225073769</c:v>
                </c:pt>
                <c:pt idx="100">
                  <c:v>10.428182244499546</c:v>
                </c:pt>
                <c:pt idx="101">
                  <c:v>10.656681054743977</c:v>
                </c:pt>
                <c:pt idx="102">
                  <c:v>10.887883978976198</c:v>
                </c:pt>
                <c:pt idx="103">
                  <c:v>11.1217962987762</c:v>
                </c:pt>
                <c:pt idx="104">
                  <c:v>11.358423254858842</c:v>
                </c:pt>
                <c:pt idx="105">
                  <c:v>11.597770047778472</c:v>
                </c:pt>
                <c:pt idx="106">
                  <c:v>11.839841838614813</c:v>
                </c:pt>
                <c:pt idx="107">
                  <c:v>12.084643749640849</c:v>
                </c:pt>
                <c:pt idx="108">
                  <c:v>12.332180864973214</c:v>
                </c:pt>
                <c:pt idx="109">
                  <c:v>12.582458231205873</c:v>
                </c:pt>
                <c:pt idx="110">
                  <c:v>12.835480858027481</c:v>
                </c:pt>
                <c:pt idx="111">
                  <c:v>13.091253718823189</c:v>
                </c:pt>
                <c:pt idx="112">
                  <c:v>13.34978175126124</c:v>
                </c:pt>
                <c:pt idx="113">
                  <c:v>13.61106985786499</c:v>
                </c:pt>
                <c:pt idx="114">
                  <c:v>13.875122906570802</c:v>
                </c:pt>
                <c:pt idx="115">
                  <c:v>14.141945731272262</c:v>
                </c:pt>
                <c:pt idx="116">
                  <c:v>14.411543132351227</c:v>
                </c:pt>
                <c:pt idx="117">
                  <c:v>14.683919877196065</c:v>
                </c:pt>
                <c:pt idx="118">
                  <c:v>14.959080700707538</c:v>
                </c:pt>
                <c:pt idx="119">
                  <c:v>15.237030305792745</c:v>
                </c:pt>
                <c:pt idx="120">
                  <c:v>15.51777336384745</c:v>
                </c:pt>
                <c:pt idx="121">
                  <c:v>15.801314515227215</c:v>
                </c:pt>
                <c:pt idx="122">
                  <c:v>16.087658369707654</c:v>
                </c:pt>
                <c:pt idx="123">
                  <c:v>16.376809506934148</c:v>
                </c:pt>
                <c:pt idx="124">
                  <c:v>16.668772476861392</c:v>
                </c:pt>
                <c:pt idx="125">
                  <c:v>16.963551800183016</c:v>
                </c:pt>
                <c:pt idx="126">
                  <c:v>17.261151968751602</c:v>
                </c:pt>
                <c:pt idx="127">
                  <c:v>17.561577445989432</c:v>
                </c:pt>
                <c:pt idx="128">
                  <c:v>17.864832667290194</c:v>
                </c:pt>
                <c:pt idx="129">
                  <c:v>18.170922040411913</c:v>
                </c:pt>
                <c:pt idx="130">
                  <c:v>18.479849945861393</c:v>
                </c:pt>
                <c:pt idx="131">
                  <c:v>18.791620737270417</c:v>
                </c:pt>
                <c:pt idx="132">
                  <c:v>19.106238741763864</c:v>
                </c:pt>
                <c:pt idx="133">
                  <c:v>19.423708260320154</c:v>
                </c:pt>
                <c:pt idx="134">
                  <c:v>19.744033568124035</c:v>
                </c:pt>
                <c:pt idx="135">
                  <c:v>20.067218914912033</c:v>
                </c:pt>
                <c:pt idx="136">
                  <c:v>20.393268525310809</c:v>
                </c:pt>
                <c:pt idx="137">
                  <c:v>20.722186599168491</c:v>
                </c:pt>
                <c:pt idx="138">
                  <c:v>21.053977311879329</c:v>
                </c:pt>
                <c:pt idx="139">
                  <c:v>21.388644814701756</c:v>
                </c:pt>
                <c:pt idx="140">
                  <c:v>21.726193235070003</c:v>
                </c:pt>
                <c:pt idx="141">
                  <c:v>22.066626676899613</c:v>
                </c:pt>
                <c:pt idx="142">
                  <c:v>22.409949220886794</c:v>
                </c:pt>
                <c:pt idx="143">
                  <c:v>22.756164924801961</c:v>
                </c:pt>
                <c:pt idx="144">
                  <c:v>23.105277823777488</c:v>
                </c:pt>
                <c:pt idx="145">
                  <c:v>23.457291930589964</c:v>
                </c:pt>
                <c:pt idx="146">
                  <c:v>23.812211235936896</c:v>
                </c:pt>
                <c:pt idx="147">
                  <c:v>24.170039708708227</c:v>
                </c:pt>
                <c:pt idx="148">
                  <c:v>24.530781296252609</c:v>
                </c:pt>
                <c:pt idx="149">
                  <c:v>24.894439924638746</c:v>
                </c:pt>
                <c:pt idx="150">
                  <c:v>25.261019498911764</c:v>
                </c:pt>
                <c:pt idx="151">
                  <c:v>25.630523903344834</c:v>
                </c:pt>
                <c:pt idx="152">
                  <c:v>26.002957001686102</c:v>
                </c:pt>
                <c:pt idx="153">
                  <c:v>26.37832263740119</c:v>
                </c:pt>
                <c:pt idx="154">
                  <c:v>26.756624633911137</c:v>
                </c:pt>
                <c:pt idx="155">
                  <c:v>27.137866794826138</c:v>
                </c:pt>
                <c:pt idx="156">
                  <c:v>27.522052904174945</c:v>
                </c:pt>
                <c:pt idx="157">
                  <c:v>27.90918672663032</c:v>
                </c:pt>
                <c:pt idx="158">
                  <c:v>28.299272007730359</c:v>
                </c:pt>
                <c:pt idx="159">
                  <c:v>28.69231247409591</c:v>
                </c:pt>
                <c:pt idx="160">
                  <c:v>29.088311833644255</c:v>
                </c:pt>
                <c:pt idx="161">
                  <c:v>29.487273775798965</c:v>
                </c:pt>
                <c:pt idx="162">
                  <c:v>29.889201971696156</c:v>
                </c:pt>
                <c:pt idx="163">
                  <c:v>30.294100074387231</c:v>
                </c:pt>
                <c:pt idx="164">
                  <c:v>30.701971719038017</c:v>
                </c:pt>
                <c:pt idx="165">
                  <c:v>31.112820523124711</c:v>
                </c:pt>
                <c:pt idx="166">
                  <c:v>31.526650086626319</c:v>
                </c:pt>
                <c:pt idx="167">
                  <c:v>31.94346399221395</c:v>
                </c:pt>
                <c:pt idx="168">
                  <c:v>32.363265805436953</c:v>
                </c:pt>
                <c:pt idx="169">
                  <c:v>32.786059074905872</c:v>
                </c:pt>
                <c:pt idx="170">
                  <c:v>33.211847332472516</c:v>
                </c:pt>
                <c:pt idx="171">
                  <c:v>33.640634093406973</c:v>
                </c:pt>
                <c:pt idx="172">
                  <c:v>34.072422856571656</c:v>
                </c:pt>
                <c:pt idx="173">
                  <c:v>34.507217104592776</c:v>
                </c:pt>
                <c:pt idx="174">
                  <c:v>34.945020304028752</c:v>
                </c:pt>
                <c:pt idx="175">
                  <c:v>35.385835905536148</c:v>
                </c:pt>
                <c:pt idx="176">
                  <c:v>35.829667344032799</c:v>
                </c:pt>
                <c:pt idx="177">
                  <c:v>36.276518038858441</c:v>
                </c:pt>
                <c:pt idx="178">
                  <c:v>36.726391393932808</c:v>
                </c:pt>
                <c:pt idx="179">
                  <c:v>37.179290797911165</c:v>
                </c:pt>
                <c:pt idx="180">
                  <c:v>37.635219624337473</c:v>
                </c:pt>
                <c:pt idx="181">
                  <c:v>38.094181231795218</c:v>
                </c:pt>
                <c:pt idx="182">
                  <c:v>38.556178964055825</c:v>
                </c:pt>
                <c:pt idx="183">
                  <c:v>39.021216150224845</c:v>
                </c:pt>
                <c:pt idx="184">
                  <c:v>39.489296104885895</c:v>
                </c:pt>
                <c:pt idx="185">
                  <c:v>39.960422128242413</c:v>
                </c:pt>
                <c:pt idx="186">
                  <c:v>40.434597506257283</c:v>
                </c:pt>
                <c:pt idx="187">
                  <c:v>40.911825510790351</c:v>
                </c:pt>
                <c:pt idx="188">
                  <c:v>41.392109399733876</c:v>
                </c:pt>
                <c:pt idx="189">
                  <c:v>41.875452417145979</c:v>
                </c:pt>
                <c:pt idx="190">
                  <c:v>42.361857793382178</c:v>
                </c:pt>
                <c:pt idx="191">
                  <c:v>42.851328745224862</c:v>
                </c:pt>
                <c:pt idx="192">
                  <c:v>43.343868476010954</c:v>
                </c:pt>
                <c:pt idx="193">
                  <c:v>43.83948017575775</c:v>
                </c:pt>
                <c:pt idx="194">
                  <c:v>44.338167021286814</c:v>
                </c:pt>
                <c:pt idx="195">
                  <c:v>44.839932176346259</c:v>
                </c:pt>
                <c:pt idx="196">
                  <c:v>45.344778791731045</c:v>
                </c:pt>
                <c:pt idx="197">
                  <c:v>45.85271000540186</c:v>
                </c:pt>
                <c:pt idx="198">
                  <c:v>46.363728942602016</c:v>
                </c:pt>
                <c:pt idx="199">
                  <c:v>46.877838715972906</c:v>
                </c:pt>
                <c:pt idx="200">
                  <c:v>47.395042425667732</c:v>
                </c:pt>
                <c:pt idx="201">
                  <c:v>47.915343159463688</c:v>
                </c:pt>
                <c:pt idx="202">
                  <c:v>48.438743992872574</c:v>
                </c:pt>
                <c:pt idx="203">
                  <c:v>48.965247989249896</c:v>
                </c:pt>
                <c:pt idx="204">
                  <c:v>49.494858199902367</c:v>
                </c:pt>
                <c:pt idx="205">
                  <c:v>50.027577664194126</c:v>
                </c:pt>
                <c:pt idx="206">
                  <c:v>50.563409409651314</c:v>
                </c:pt>
                <c:pt idx="207">
                  <c:v>51.102356452065351</c:v>
                </c:pt>
                <c:pt idx="208">
                  <c:v>51.644421795594759</c:v>
                </c:pt>
                <c:pt idx="209">
                  <c:v>52.189608432865683</c:v>
                </c:pt>
                <c:pt idx="210">
                  <c:v>52.737919345070985</c:v>
                </c:pt>
                <c:pt idx="211">
                  <c:v>53.289357502068064</c:v>
                </c:pt>
                <c:pt idx="212">
                  <c:v>53.843925862475352</c:v>
                </c:pt>
                <c:pt idx="213">
                  <c:v>54.401627373767639</c:v>
                </c:pt>
                <c:pt idx="214">
                  <c:v>54.962464972369993</c:v>
                </c:pt>
                <c:pt idx="215">
                  <c:v>55.526441583750568</c:v>
                </c:pt>
                <c:pt idx="216">
                  <c:v>56.093560122512173</c:v>
                </c:pt>
                <c:pt idx="217">
                  <c:v>56.663823492482585</c:v>
                </c:pt>
                <c:pt idx="218">
                  <c:v>57.237234586803865</c:v>
                </c:pt>
                <c:pt idx="219">
                  <c:v>57.813796288020363</c:v>
                </c:pt>
                <c:pt idx="220">
                  <c:v>58.393511468165649</c:v>
                </c:pt>
                <c:pt idx="221">
                  <c:v>58.976382988848414</c:v>
                </c:pt>
                <c:pt idx="222">
                  <c:v>59.562413701337192</c:v>
                </c:pt>
                <c:pt idx="223">
                  <c:v>60.151606446644067</c:v>
                </c:pt>
                <c:pt idx="224">
                  <c:v>60.743964055607293</c:v>
                </c:pt>
                <c:pt idx="225">
                  <c:v>61.339489348972904</c:v>
                </c:pt>
                <c:pt idx="226">
                  <c:v>61.93818513747533</c:v>
                </c:pt>
                <c:pt idx="227">
                  <c:v>62.540054221916989</c:v>
                </c:pt>
                <c:pt idx="228">
                  <c:v>63.145099393246866</c:v>
                </c:pt>
                <c:pt idx="229">
                  <c:v>63.753323432638247</c:v>
                </c:pt>
                <c:pt idx="230">
                  <c:v>64.364729111565353</c:v>
                </c:pt>
                <c:pt idx="231">
                  <c:v>64.979319191879171</c:v>
                </c:pt>
                <c:pt idx="232">
                  <c:v>65.597096425882228</c:v>
                </c:pt>
                <c:pt idx="233">
                  <c:v>66.218063556402697</c:v>
                </c:pt>
                <c:pt idx="234">
                  <c:v>66.842223316867276</c:v>
                </c:pt>
                <c:pt idx="235">
                  <c:v>67.469578431373549</c:v>
                </c:pt>
                <c:pt idx="236">
                  <c:v>68.100131614761196</c:v>
                </c:pt>
                <c:pt idx="237">
                  <c:v>68.733885572682581</c:v>
                </c:pt>
                <c:pt idx="238">
                  <c:v>69.370843001672384</c:v>
                </c:pt>
                <c:pt idx="239">
                  <c:v>70.011006589216393</c:v>
                </c:pt>
                <c:pt idx="240">
                  <c:v>70.654379013819621</c:v>
                </c:pt>
                <c:pt idx="241">
                  <c:v>71.300962945073508</c:v>
                </c:pt>
                <c:pt idx="242">
                  <c:v>71.950761043722352</c:v>
                </c:pt>
                <c:pt idx="243">
                  <c:v>72.603775961729127</c:v>
                </c:pt>
                <c:pt idx="244">
                  <c:v>73.260010342340223</c:v>
                </c:pt>
                <c:pt idx="245">
                  <c:v>73.919466820149864</c:v>
                </c:pt>
                <c:pt idx="246">
                  <c:v>74.58214802116342</c:v>
                </c:pt>
                <c:pt idx="247">
                  <c:v>75.248056562860242</c:v>
                </c:pt>
                <c:pt idx="248">
                  <c:v>75.917195054255615</c:v>
                </c:pt>
                <c:pt idx="249">
                  <c:v>76.589566095962141</c:v>
                </c:pt>
                <c:pt idx="250">
                  <c:v>77.265172280250411</c:v>
                </c:pt>
                <c:pt idx="251">
                  <c:v>77.944016191108901</c:v>
                </c:pt>
                <c:pt idx="252">
                  <c:v>78.626100404303301</c:v>
                </c:pt>
                <c:pt idx="253">
                  <c:v>79.311427487435196</c:v>
                </c:pt>
                <c:pt idx="254">
                  <c:v>80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6E43-41DA-9E3A-DD4BE6D417A2}"/>
            </c:ext>
          </c:extLst>
        </c:ser>
        <c:ser>
          <c:idx val="1"/>
          <c:order val="2"/>
          <c:tx>
            <c:v>Calculated Luminance with Glare (Reference Viewing Conditions)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'sRGB Mismatch'!$C$3:$C$257</c:f>
              <c:numCache>
                <c:formatCode>General</c:formatCode>
                <c:ptCount val="255"/>
                <c:pt idx="0">
                  <c:v>2.4282158683907002E-2</c:v>
                </c:pt>
                <c:pt idx="1">
                  <c:v>4.8564317367814004E-2</c:v>
                </c:pt>
                <c:pt idx="2">
                  <c:v>7.2846476051720996E-2</c:v>
                </c:pt>
                <c:pt idx="3">
                  <c:v>9.7128634735628008E-2</c:v>
                </c:pt>
                <c:pt idx="4">
                  <c:v>0.12141079341953499</c:v>
                </c:pt>
                <c:pt idx="5">
                  <c:v>0.14569295210344199</c:v>
                </c:pt>
                <c:pt idx="6">
                  <c:v>0.169975110787349</c:v>
                </c:pt>
                <c:pt idx="7">
                  <c:v>0.19425726947125602</c:v>
                </c:pt>
                <c:pt idx="8">
                  <c:v>0.21853942815516297</c:v>
                </c:pt>
                <c:pt idx="9">
                  <c:v>0.24282158683906999</c:v>
                </c:pt>
                <c:pt idx="10">
                  <c:v>0.26772286111193272</c:v>
                </c:pt>
                <c:pt idx="11">
                  <c:v>0.2941205859237947</c:v>
                </c:pt>
                <c:pt idx="12">
                  <c:v>0.32197736147970468</c:v>
                </c:pt>
                <c:pt idx="13">
                  <c:v>0.35131536299282345</c:v>
                </c:pt>
                <c:pt idx="14">
                  <c:v>0.38215627845549827</c:v>
                </c:pt>
                <c:pt idx="15">
                  <c:v>0.41452133618707093</c:v>
                </c:pt>
                <c:pt idx="16">
                  <c:v>0.44843132993621815</c:v>
                </c:pt>
                <c:pt idx="17">
                  <c:v>0.4839066418285643</c:v>
                </c:pt>
                <c:pt idx="18">
                  <c:v>0.52096726340755806</c:v>
                </c:pt>
                <c:pt idx="19">
                  <c:v>0.55963281498123074</c:v>
                </c:pt>
                <c:pt idx="20">
                  <c:v>0.59992256345809403</c:v>
                </c:pt>
                <c:pt idx="21">
                  <c:v>0.64185543883079954</c:v>
                </c:pt>
                <c:pt idx="22">
                  <c:v>0.68545004944554466</c:v>
                </c:pt>
                <c:pt idx="23">
                  <c:v>0.73072469617766278</c:v>
                </c:pt>
                <c:pt idx="24">
                  <c:v>0.77769738561902768</c:v>
                </c:pt>
                <c:pt idx="25">
                  <c:v>0.82638584237015511</c:v>
                </c:pt>
                <c:pt idx="26">
                  <c:v>0.87680752051905941</c:v>
                </c:pt>
                <c:pt idx="27">
                  <c:v>0.92897961437951104</c:v>
                </c:pt>
                <c:pt idx="28">
                  <c:v>0.98291906855326983</c:v>
                </c:pt>
                <c:pt idx="29">
                  <c:v>1.0386425873738412</c:v>
                </c:pt>
                <c:pt idx="30">
                  <c:v>1.0961666437831754</c:v>
                </c:pt>
                <c:pt idx="31">
                  <c:v>1.1555074876874034</c:v>
                </c:pt>
                <c:pt idx="32">
                  <c:v>1.2166811538330171</c:v>
                </c:pt>
                <c:pt idx="33">
                  <c:v>1.2797034692407707</c:v>
                </c:pt>
                <c:pt idx="34">
                  <c:v>1.3445900602309913</c:v>
                </c:pt>
                <c:pt idx="35">
                  <c:v>1.411356359070727</c:v>
                </c:pt>
                <c:pt idx="36">
                  <c:v>1.4800176102703757</c:v>
                </c:pt>
                <c:pt idx="37">
                  <c:v>1.5505888765548579</c:v>
                </c:pt>
                <c:pt idx="38">
                  <c:v>1.6230850445321918</c:v>
                </c:pt>
                <c:pt idx="39">
                  <c:v>1.697520830080284</c:v>
                </c:pt>
                <c:pt idx="40">
                  <c:v>1.7739107834709913</c:v>
                </c:pt>
                <c:pt idx="41">
                  <c:v>1.8522692942488326</c:v>
                </c:pt>
                <c:pt idx="42">
                  <c:v>1.9326105958803808</c:v>
                </c:pt>
                <c:pt idx="43">
                  <c:v>2.0149487701889299</c:v>
                </c:pt>
                <c:pt idx="44">
                  <c:v>2.0992977515879918</c:v>
                </c:pt>
                <c:pt idx="45">
                  <c:v>2.1856713311259921</c:v>
                </c:pt>
                <c:pt idx="46">
                  <c:v>2.2740831603536638</c:v>
                </c:pt>
                <c:pt idx="47">
                  <c:v>2.3645467550247048</c:v>
                </c:pt>
                <c:pt idx="48">
                  <c:v>2.4570754986394912</c:v>
                </c:pt>
                <c:pt idx="49">
                  <c:v>2.5516826458409216</c:v>
                </c:pt>
                <c:pt idx="50">
                  <c:v>2.6483813256708046</c:v>
                </c:pt>
                <c:pt idx="51">
                  <c:v>2.7471845446945724</c:v>
                </c:pt>
                <c:pt idx="52">
                  <c:v>2.8481051900016263</c:v>
                </c:pt>
                <c:pt idx="53">
                  <c:v>2.951156032088003</c:v>
                </c:pt>
                <c:pt idx="54">
                  <c:v>3.0563497276277203</c:v>
                </c:pt>
                <c:pt idx="55">
                  <c:v>3.1636988221386266</c:v>
                </c:pt>
                <c:pt idx="56">
                  <c:v>3.2732157525482553</c:v>
                </c:pt>
                <c:pt idx="57">
                  <c:v>3.384912849664774</c:v>
                </c:pt>
                <c:pt idx="58">
                  <c:v>3.4988023405578779</c:v>
                </c:pt>
                <c:pt idx="59">
                  <c:v>3.6148963508540435</c:v>
                </c:pt>
                <c:pt idx="60">
                  <c:v>3.7332069069504081</c:v>
                </c:pt>
                <c:pt idx="61">
                  <c:v>3.8537459381511541</c:v>
                </c:pt>
                <c:pt idx="62">
                  <c:v>3.976525278730179</c:v>
                </c:pt>
                <c:pt idx="63">
                  <c:v>4.1015566699234585</c:v>
                </c:pt>
                <c:pt idx="64">
                  <c:v>4.228851761854421</c:v>
                </c:pt>
                <c:pt idx="65">
                  <c:v>4.3584221153953893</c:v>
                </c:pt>
                <c:pt idx="66">
                  <c:v>4.4902792039680079</c:v>
                </c:pt>
                <c:pt idx="67">
                  <c:v>4.6244344152853776</c:v>
                </c:pt>
                <c:pt idx="68">
                  <c:v>4.7608990530384947</c:v>
                </c:pt>
                <c:pt idx="69">
                  <c:v>4.8996843385294078</c:v>
                </c:pt>
                <c:pt idx="70">
                  <c:v>5.0408014122534128</c:v>
                </c:pt>
                <c:pt idx="71">
                  <c:v>5.1842613354324643</c:v>
                </c:pt>
                <c:pt idx="72">
                  <c:v>5.3300750915018291</c:v>
                </c:pt>
                <c:pt idx="73">
                  <c:v>5.4782535875520155</c:v>
                </c:pt>
                <c:pt idx="74">
                  <c:v>5.6288076557276696</c:v>
                </c:pt>
                <c:pt idx="75">
                  <c:v>5.781748054585397</c:v>
                </c:pt>
                <c:pt idx="76">
                  <c:v>5.9370854704119704</c:v>
                </c:pt>
                <c:pt idx="77">
                  <c:v>6.0948305185046276</c:v>
                </c:pt>
                <c:pt idx="78">
                  <c:v>6.2549937444149091</c:v>
                </c:pt>
                <c:pt idx="79">
                  <c:v>6.4175856251574634</c:v>
                </c:pt>
                <c:pt idx="80">
                  <c:v>6.5826165703851833</c:v>
                </c:pt>
                <c:pt idx="81">
                  <c:v>6.7500969235319062</c:v>
                </c:pt>
                <c:pt idx="82">
                  <c:v>6.920036962923982</c:v>
                </c:pt>
                <c:pt idx="83">
                  <c:v>7.092446902861834</c:v>
                </c:pt>
                <c:pt idx="84">
                  <c:v>7.2673368946726136</c:v>
                </c:pt>
                <c:pt idx="85">
                  <c:v>7.4447170277349972</c:v>
                </c:pt>
                <c:pt idx="86">
                  <c:v>7.6245973304771741</c:v>
                </c:pt>
                <c:pt idx="87">
                  <c:v>7.8069877713489948</c:v>
                </c:pt>
                <c:pt idx="88">
                  <c:v>7.9918982597691119</c:v>
                </c:pt>
                <c:pt idx="89">
                  <c:v>8.1793386470481053</c:v>
                </c:pt>
                <c:pt idx="90">
                  <c:v>8.3693187272883343</c:v>
                </c:pt>
                <c:pt idx="91">
                  <c:v>8.5618482382614083</c:v>
                </c:pt>
                <c:pt idx="92">
                  <c:v>8.756936862263947</c:v>
                </c:pt>
                <c:pt idx="93">
                  <c:v>8.9545942269524463</c:v>
                </c:pt>
                <c:pt idx="94">
                  <c:v>9.1548299061579002</c:v>
                </c:pt>
                <c:pt idx="95">
                  <c:v>9.3576534206808688</c:v>
                </c:pt>
                <c:pt idx="96">
                  <c:v>9.5630742390676513</c:v>
                </c:pt>
                <c:pt idx="97">
                  <c:v>9.7711017783681502</c:v>
                </c:pt>
                <c:pt idx="98">
                  <c:v>9.9817454048760386</c:v>
                </c:pt>
                <c:pt idx="99">
                  <c:v>10.195014434851794</c:v>
                </c:pt>
                <c:pt idx="100">
                  <c:v>10.410918135229146</c:v>
                </c:pt>
                <c:pt idx="101">
                  <c:v>10.629465724305438</c:v>
                </c:pt>
                <c:pt idx="102">
                  <c:v>10.850666372416452</c:v>
                </c:pt>
                <c:pt idx="103">
                  <c:v>11.074529202596148</c:v>
                </c:pt>
                <c:pt idx="104">
                  <c:v>11.30106329122173</c:v>
                </c:pt>
                <c:pt idx="105">
                  <c:v>11.530277668644622</c:v>
                </c:pt>
                <c:pt idx="106">
                  <c:v>11.762181319807601</c:v>
                </c:pt>
                <c:pt idx="107">
                  <c:v>11.996783184848685</c:v>
                </c:pt>
                <c:pt idx="108">
                  <c:v>12.234092159692011</c:v>
                </c:pt>
                <c:pt idx="109">
                  <c:v>12.474117096626189</c:v>
                </c:pt>
                <c:pt idx="110">
                  <c:v>12.716866804870437</c:v>
                </c:pt>
                <c:pt idx="111">
                  <c:v>12.962350051128876</c:v>
                </c:pt>
                <c:pt idx="112">
                  <c:v>13.210575560133409</c:v>
                </c:pt>
                <c:pt idx="113">
                  <c:v>13.461552015175261</c:v>
                </c:pt>
                <c:pt idx="114">
                  <c:v>13.715288058625809</c:v>
                </c:pt>
                <c:pt idx="115">
                  <c:v>13.9717922924468</c:v>
                </c:pt>
                <c:pt idx="116">
                  <c:v>14.231073278690332</c:v>
                </c:pt>
                <c:pt idx="117">
                  <c:v>14.493139539988817</c:v>
                </c:pt>
                <c:pt idx="118">
                  <c:v>14.757999560035277</c:v>
                </c:pt>
                <c:pt idx="119">
                  <c:v>15.025661784054227</c:v>
                </c:pt>
                <c:pt idx="120">
                  <c:v>15.296134619263311</c:v>
                </c:pt>
                <c:pt idx="121">
                  <c:v>15.569426435326061</c:v>
                </c:pt>
                <c:pt idx="122">
                  <c:v>15.845545564795909</c:v>
                </c:pt>
                <c:pt idx="123">
                  <c:v>16.124500303551766</c:v>
                </c:pt>
                <c:pt idx="124">
                  <c:v>16.406298911225353</c:v>
                </c:pt>
                <c:pt idx="125">
                  <c:v>16.690949611620457</c:v>
                </c:pt>
                <c:pt idx="126">
                  <c:v>16.978460593124417</c:v>
                </c:pt>
                <c:pt idx="127">
                  <c:v>17.268840009111941</c:v>
                </c:pt>
                <c:pt idx="128">
                  <c:v>17.562095978341535</c:v>
                </c:pt>
                <c:pt idx="129">
                  <c:v>17.858236585344681</c:v>
                </c:pt>
                <c:pt idx="130">
                  <c:v>18.157269880807867</c:v>
                </c:pt>
                <c:pt idx="131">
                  <c:v>18.459203881947936</c:v>
                </c:pt>
                <c:pt idx="132">
                  <c:v>18.764046572880421</c:v>
                </c:pt>
                <c:pt idx="133">
                  <c:v>19.071805904981684</c:v>
                </c:pt>
                <c:pt idx="134">
                  <c:v>19.382489797244389</c:v>
                </c:pt>
                <c:pt idx="135">
                  <c:v>19.696106136626835</c:v>
                </c:pt>
                <c:pt idx="136">
                  <c:v>20.012662778396269</c:v>
                </c:pt>
                <c:pt idx="137">
                  <c:v>20.332167546466138</c:v>
                </c:pt>
                <c:pt idx="138">
                  <c:v>20.65462823372766</c:v>
                </c:pt>
                <c:pt idx="139">
                  <c:v>20.9800526023757</c:v>
                </c:pt>
                <c:pt idx="140">
                  <c:v>21.308448384228996</c:v>
                </c:pt>
                <c:pt idx="141">
                  <c:v>21.639823281045267</c:v>
                </c:pt>
                <c:pt idx="142">
                  <c:v>21.974184964830776</c:v>
                </c:pt>
                <c:pt idx="143">
                  <c:v>22.311541078144828</c:v>
                </c:pt>
                <c:pt idx="144">
                  <c:v>22.651899234399369</c:v>
                </c:pt>
                <c:pt idx="145">
                  <c:v>22.995267018153392</c:v>
                </c:pt>
                <c:pt idx="146">
                  <c:v>23.341651985402866</c:v>
                </c:pt>
                <c:pt idx="147">
                  <c:v>23.691061663865689</c:v>
                </c:pt>
                <c:pt idx="148">
                  <c:v>24.04350355326212</c:v>
                </c:pt>
                <c:pt idx="149">
                  <c:v>24.398985125590897</c:v>
                </c:pt>
                <c:pt idx="150">
                  <c:v>24.757513825400679</c:v>
                </c:pt>
                <c:pt idx="151">
                  <c:v>25.119097070057403</c:v>
                </c:pt>
                <c:pt idx="152">
                  <c:v>25.483742250007349</c:v>
                </c:pt>
                <c:pt idx="153">
                  <c:v>25.851456729036059</c:v>
                </c:pt>
                <c:pt idx="154">
                  <c:v>26.22224784452337</c:v>
                </c:pt>
                <c:pt idx="155">
                  <c:v>26.596122907694348</c:v>
                </c:pt>
                <c:pt idx="156">
                  <c:v>26.973089203866426</c:v>
                </c:pt>
                <c:pt idx="157">
                  <c:v>27.353153992692878</c:v>
                </c:pt>
                <c:pt idx="158">
                  <c:v>27.736324508402369</c:v>
                </c:pt>
                <c:pt idx="159">
                  <c:v>28.122607960035147</c:v>
                </c:pt>
                <c:pt idx="160">
                  <c:v>28.51201153167548</c:v>
                </c:pt>
                <c:pt idx="161">
                  <c:v>28.904542382680759</c:v>
                </c:pt>
                <c:pt idx="162">
                  <c:v>29.300207647907158</c:v>
                </c:pt>
                <c:pt idx="163">
                  <c:v>29.699014437931929</c:v>
                </c:pt>
                <c:pt idx="164">
                  <c:v>30.100969839272516</c:v>
                </c:pt>
                <c:pt idx="165">
                  <c:v>30.506080914602411</c:v>
                </c:pt>
                <c:pt idx="166">
                  <c:v>30.914354702963923</c:v>
                </c:pt>
                <c:pt idx="167">
                  <c:v>31.325798219977862</c:v>
                </c:pt>
                <c:pt idx="168">
                  <c:v>31.740418458050147</c:v>
                </c:pt>
                <c:pt idx="169">
                  <c:v>32.158222386575659</c:v>
                </c:pt>
                <c:pt idx="170">
                  <c:v>32.579216952138943</c:v>
                </c:pt>
                <c:pt idx="171">
                  <c:v>33.003409078712302</c:v>
                </c:pt>
                <c:pt idx="172">
                  <c:v>33.430805667850997</c:v>
                </c:pt>
                <c:pt idx="173">
                  <c:v>33.861413598885733</c:v>
                </c:pt>
                <c:pt idx="174">
                  <c:v>34.295239729112531</c:v>
                </c:pt>
                <c:pt idx="175">
                  <c:v>34.732290893979908</c:v>
                </c:pt>
                <c:pt idx="176">
                  <c:v>35.172573907273502</c:v>
                </c:pt>
                <c:pt idx="177">
                  <c:v>35.616095561298231</c:v>
                </c:pt>
                <c:pt idx="178">
                  <c:v>36.062862627057875</c:v>
                </c:pt>
                <c:pt idx="179">
                  <c:v>36.512881854432372</c:v>
                </c:pt>
                <c:pt idx="180">
                  <c:v>36.966159972352564</c:v>
                </c:pt>
                <c:pt idx="181">
                  <c:v>37.422703688972717</c:v>
                </c:pt>
                <c:pt idx="182">
                  <c:v>37.882519691840763</c:v>
                </c:pt>
                <c:pt idx="183">
                  <c:v>38.345614648066146</c:v>
                </c:pt>
                <c:pt idx="184">
                  <c:v>38.811995204485633</c:v>
                </c:pt>
                <c:pt idx="185">
                  <c:v>39.281667987826843</c:v>
                </c:pt>
                <c:pt idx="186">
                  <c:v>39.754639604869631</c:v>
                </c:pt>
                <c:pt idx="187">
                  <c:v>40.230916642605493</c:v>
                </c:pt>
                <c:pt idx="188">
                  <c:v>40.710505668394703</c:v>
                </c:pt>
                <c:pt idx="189">
                  <c:v>41.193413230121713</c:v>
                </c:pt>
                <c:pt idx="190">
                  <c:v>41.679645856348344</c:v>
                </c:pt>
                <c:pt idx="191">
                  <c:v>42.169210056465047</c:v>
                </c:pt>
                <c:pt idx="192">
                  <c:v>42.662112320840421</c:v>
                </c:pt>
                <c:pt idx="193">
                  <c:v>43.158359120968569</c:v>
                </c:pt>
                <c:pt idx="194">
                  <c:v>43.657956909614924</c:v>
                </c:pt>
                <c:pt idx="195">
                  <c:v>44.16091212096002</c:v>
                </c:pt>
                <c:pt idx="196">
                  <c:v>44.667231170741424</c:v>
                </c:pt>
                <c:pt idx="197">
                  <c:v>45.176920456394342</c:v>
                </c:pt>
                <c:pt idx="198">
                  <c:v>45.689986357189845</c:v>
                </c:pt>
                <c:pt idx="199">
                  <c:v>46.206435234372051</c:v>
                </c:pt>
                <c:pt idx="200">
                  <c:v>46.72627343129313</c:v>
                </c:pt>
                <c:pt idx="201">
                  <c:v>47.249507273546953</c:v>
                </c:pt>
                <c:pt idx="202">
                  <c:v>47.776143069101067</c:v>
                </c:pt>
                <c:pt idx="203">
                  <c:v>48.306187108427025</c:v>
                </c:pt>
                <c:pt idx="204">
                  <c:v>48.839645664629181</c:v>
                </c:pt>
                <c:pt idx="205">
                  <c:v>49.37652499357209</c:v>
                </c:pt>
                <c:pt idx="206">
                  <c:v>49.916831334006091</c:v>
                </c:pt>
                <c:pt idx="207">
                  <c:v>50.460570907691739</c:v>
                </c:pt>
                <c:pt idx="208">
                  <c:v>51.00774991952261</c:v>
                </c:pt>
                <c:pt idx="209">
                  <c:v>51.558374557646573</c:v>
                </c:pt>
                <c:pt idx="210">
                  <c:v>52.112450993585931</c:v>
                </c:pt>
                <c:pt idx="211">
                  <c:v>52.669985382355875</c:v>
                </c:pt>
                <c:pt idx="212">
                  <c:v>53.230983862581766</c:v>
                </c:pt>
                <c:pt idx="213">
                  <c:v>53.795452556615004</c:v>
                </c:pt>
                <c:pt idx="214">
                  <c:v>54.363397570647507</c:v>
                </c:pt>
                <c:pt idx="215">
                  <c:v>54.934824994825078</c:v>
                </c:pt>
                <c:pt idx="216">
                  <c:v>55.509740903359194</c:v>
                </c:pt>
                <c:pt idx="217">
                  <c:v>56.088151354637851</c:v>
                </c:pt>
                <c:pt idx="218">
                  <c:v>56.670062391334952</c:v>
                </c:pt>
                <c:pt idx="219">
                  <c:v>57.255480040518457</c:v>
                </c:pt>
                <c:pt idx="220">
                  <c:v>57.844410313757535</c:v>
                </c:pt>
                <c:pt idx="221">
                  <c:v>58.436859207228281</c:v>
                </c:pt>
                <c:pt idx="222">
                  <c:v>59.032832701818478</c:v>
                </c:pt>
                <c:pt idx="223">
                  <c:v>59.632336763230995</c:v>
                </c:pt>
                <c:pt idx="224">
                  <c:v>60.235377342086231</c:v>
                </c:pt>
                <c:pt idx="225">
                  <c:v>60.841960374023394</c:v>
                </c:pt>
                <c:pt idx="226">
                  <c:v>61.452091779800568</c:v>
                </c:pt>
                <c:pt idx="227">
                  <c:v>62.065777465393886</c:v>
                </c:pt>
                <c:pt idx="228">
                  <c:v>62.68302332209548</c:v>
                </c:pt>
                <c:pt idx="229">
                  <c:v>63.303835226610417</c:v>
                </c:pt>
                <c:pt idx="230">
                  <c:v>63.928219041152722</c:v>
                </c:pt>
                <c:pt idx="231">
                  <c:v>64.556180613540135</c:v>
                </c:pt>
                <c:pt idx="232">
                  <c:v>65.187725777288094</c:v>
                </c:pt>
                <c:pt idx="233">
                  <c:v>65.822860351702687</c:v>
                </c:pt>
                <c:pt idx="234">
                  <c:v>66.461590141972366</c:v>
                </c:pt>
                <c:pt idx="235">
                  <c:v>67.103920939259197</c:v>
                </c:pt>
                <c:pt idx="236">
                  <c:v>67.749858520788649</c:v>
                </c:pt>
                <c:pt idx="237">
                  <c:v>68.399408649938707</c:v>
                </c:pt>
                <c:pt idx="238">
                  <c:v>69.052577076328191</c:v>
                </c:pt>
                <c:pt idx="239">
                  <c:v>69.709369535903775</c:v>
                </c:pt>
                <c:pt idx="240">
                  <c:v>70.36979175102654</c:v>
                </c:pt>
                <c:pt idx="241">
                  <c:v>71.033849430557311</c:v>
                </c:pt>
                <c:pt idx="242">
                  <c:v>71.701548269941313</c:v>
                </c:pt>
                <c:pt idx="243">
                  <c:v>72.372893951291971</c:v>
                </c:pt>
                <c:pt idx="244">
                  <c:v>73.047892143473533</c:v>
                </c:pt>
                <c:pt idx="245">
                  <c:v>73.726548502183562</c:v>
                </c:pt>
                <c:pt idx="246">
                  <c:v>74.408868670033897</c:v>
                </c:pt>
                <c:pt idx="247">
                  <c:v>75.094858276631044</c:v>
                </c:pt>
                <c:pt idx="248">
                  <c:v>75.784522938655982</c:v>
                </c:pt>
                <c:pt idx="249">
                  <c:v>76.477868259942895</c:v>
                </c:pt>
                <c:pt idx="250">
                  <c:v>77.174899831557212</c:v>
                </c:pt>
                <c:pt idx="251">
                  <c:v>77.875623231873007</c:v>
                </c:pt>
                <c:pt idx="252">
                  <c:v>78.580044026649375</c:v>
                </c:pt>
                <c:pt idx="253">
                  <c:v>79.28816776910638</c:v>
                </c:pt>
                <c:pt idx="254">
                  <c:v>80</c:v>
                </c:pt>
              </c:numCache>
            </c:numRef>
          </c:xVal>
          <c:yVal>
            <c:numRef>
              <c:f>'sRGB Mismatch'!$E$3:$E$257</c:f>
              <c:numCache>
                <c:formatCode>General</c:formatCode>
                <c:ptCount val="255"/>
                <c:pt idx="0">
                  <c:v>0.20040616415205295</c:v>
                </c:pt>
                <c:pt idx="1">
                  <c:v>0.20186624037328793</c:v>
                </c:pt>
                <c:pt idx="2">
                  <c:v>0.20455374125697545</c:v>
                </c:pt>
                <c:pt idx="3">
                  <c:v>0.20857498898729951</c:v>
                </c:pt>
                <c:pt idx="4">
                  <c:v>0.21400991820024215</c:v>
                </c:pt>
                <c:pt idx="5">
                  <c:v>0.22092350036387931</c:v>
                </c:pt>
                <c:pt idx="6">
                  <c:v>0.22937090158527543</c:v>
                </c:pt>
                <c:pt idx="7">
                  <c:v>0.23940030297531462</c:v>
                </c:pt>
                <c:pt idx="8">
                  <c:v>0.25105462737336176</c:v>
                </c:pt>
                <c:pt idx="9">
                  <c:v>0.26437267996104463</c:v>
                </c:pt>
                <c:pt idx="10">
                  <c:v>0.27938994432594605</c:v>
                </c:pt>
                <c:pt idx="11">
                  <c:v>0.29613916179507216</c:v>
                </c:pt>
                <c:pt idx="12">
                  <c:v>0.31465076717374912</c:v>
                </c:pt>
                <c:pt idx="13">
                  <c:v>0.33495322534314276</c:v>
                </c:pt>
                <c:pt idx="14">
                  <c:v>0.35707329707171759</c:v>
                </c:pt>
                <c:pt idx="15">
                  <c:v>0.38103625285651466</c:v>
                </c:pt>
                <c:pt idx="16">
                  <c:v>0.40686604769873347</c:v>
                </c:pt>
                <c:pt idx="17">
                  <c:v>0.43458546591506908</c:v>
                </c:pt>
                <c:pt idx="18">
                  <c:v>0.46421624256029126</c:v>
                </c:pt>
                <c:pt idx="19">
                  <c:v>0.49577916631201019</c:v>
                </c:pt>
                <c:pt idx="20">
                  <c:v>0.52929416746262037</c:v>
                </c:pt>
                <c:pt idx="21">
                  <c:v>0.56478039380208167</c:v>
                </c:pt>
                <c:pt idx="22">
                  <c:v>0.60225627654844294</c:v>
                </c:pt>
                <c:pt idx="23">
                  <c:v>0.64173958801917275</c:v>
                </c:pt>
                <c:pt idx="24">
                  <c:v>0.68324749238798532</c:v>
                </c:pt>
                <c:pt idx="25">
                  <c:v>0.72679659060653479</c:v>
                </c:pt>
                <c:pt idx="26">
                  <c:v>0.77240296036584222</c:v>
                </c:pt>
                <c:pt idx="27">
                  <c:v>0.82008219181284847</c:v>
                </c:pt>
                <c:pt idx="28">
                  <c:v>0.86984941961188667</c:v>
                </c:pt>
                <c:pt idx="29">
                  <c:v>0.92171935184097054</c:v>
                </c:pt>
                <c:pt idx="30">
                  <c:v>0.97570629613265791</c:v>
                </c:pt>
                <c:pt idx="31">
                  <c:v>1.0318241834044226</c:v>
                </c:pt>
                <c:pt idx="32">
                  <c:v>1.0900865894706595</c:v>
                </c:pt>
                <c:pt idx="33">
                  <c:v>1.1505067547850933</c:v>
                </c:pt>
                <c:pt idx="34">
                  <c:v>1.2130976025265685</c:v>
                </c:pt>
                <c:pt idx="35">
                  <c:v>1.2778717552114118</c:v>
                </c:pt>
                <c:pt idx="36">
                  <c:v>1.3448415499907251</c:v>
                </c:pt>
                <c:pt idx="37">
                  <c:v>1.4140190527700156</c:v>
                </c:pt>
                <c:pt idx="38">
                  <c:v>1.4854160712709501</c:v>
                </c:pt>
                <c:pt idx="39">
                  <c:v>1.5590441671400035</c:v>
                </c:pt>
                <c:pt idx="40">
                  <c:v>1.6349146671960189</c:v>
                </c:pt>
                <c:pt idx="41">
                  <c:v>1.7130386738977201</c:v>
                </c:pt>
                <c:pt idx="42">
                  <c:v>1.7934270751028578</c:v>
                </c:pt>
                <c:pt idx="43">
                  <c:v>1.8760905531824876</c:v>
                </c:pt>
                <c:pt idx="44">
                  <c:v>1.9610395935469229</c:v>
                </c:pt>
                <c:pt idx="45">
                  <c:v>2.0482844926337158</c:v>
                </c:pt>
                <c:pt idx="46">
                  <c:v>2.1378353654027391</c:v>
                </c:pt>
                <c:pt idx="47">
                  <c:v>2.229702152378767</c:v>
                </c:pt>
                <c:pt idx="48">
                  <c:v>2.3238946262778328</c:v>
                </c:pt>
                <c:pt idx="49">
                  <c:v>2.420422398250083</c:v>
                </c:pt>
                <c:pt idx="50">
                  <c:v>2.5192949237686255</c:v>
                </c:pt>
                <c:pt idx="51">
                  <c:v>2.6205215081910929</c:v>
                </c:pt>
                <c:pt idx="52">
                  <c:v>2.724111312018116</c:v>
                </c:pt>
                <c:pt idx="53">
                  <c:v>2.8300733558707063</c:v>
                </c:pt>
                <c:pt idx="54">
                  <c:v>2.9384165252065557</c:v>
                </c:pt>
                <c:pt idx="55">
                  <c:v>3.0491495747935016</c:v>
                </c:pt>
                <c:pt idx="56">
                  <c:v>3.1622811329568155</c:v>
                </c:pt>
                <c:pt idx="57">
                  <c:v>3.2778197056155705</c:v>
                </c:pt>
                <c:pt idx="58">
                  <c:v>3.3957736801220473</c:v>
                </c:pt>
                <c:pt idx="59">
                  <c:v>3.5161513289169974</c:v>
                </c:pt>
                <c:pt idx="60">
                  <c:v>3.6389608130125692</c:v>
                </c:pt>
                <c:pt idx="61">
                  <c:v>3.7642101853137113</c:v>
                </c:pt>
                <c:pt idx="62">
                  <c:v>3.8919073937880762</c:v>
                </c:pt>
                <c:pt idx="63">
                  <c:v>4.0220602844936515</c:v>
                </c:pt>
                <c:pt idx="64">
                  <c:v>4.1546766044726366</c:v>
                </c:pt>
                <c:pt idx="65">
                  <c:v>4.28976400451947</c:v>
                </c:pt>
                <c:pt idx="66">
                  <c:v>4.4273300418303219</c:v>
                </c:pt>
                <c:pt idx="67">
                  <c:v>4.5673821825408263</c:v>
                </c:pt>
                <c:pt idx="68">
                  <c:v>4.7099278041583803</c:v>
                </c:pt>
                <c:pt idx="69">
                  <c:v>4.8549741978948342</c:v>
                </c:pt>
                <c:pt idx="70">
                  <c:v>5.0025285709050573</c:v>
                </c:pt>
                <c:pt idx="71">
                  <c:v>5.1525980484364586</c:v>
                </c:pt>
                <c:pt idx="72">
                  <c:v>5.3051896758941792</c:v>
                </c:pt>
                <c:pt idx="73">
                  <c:v>5.4603104208264091</c:v>
                </c:pt>
                <c:pt idx="74">
                  <c:v>5.6179671748339466</c:v>
                </c:pt>
                <c:pt idx="75">
                  <c:v>5.778166755407903</c:v>
                </c:pt>
                <c:pt idx="76">
                  <c:v>5.940915907699126</c:v>
                </c:pt>
                <c:pt idx="77">
                  <c:v>6.1062213062227686</c:v>
                </c:pt>
                <c:pt idx="78">
                  <c:v>6.2740895565011838</c:v>
                </c:pt>
                <c:pt idx="79">
                  <c:v>6.4445271966481519</c:v>
                </c:pt>
                <c:pt idx="80">
                  <c:v>6.6175406988972032</c:v>
                </c:pt>
                <c:pt idx="81">
                  <c:v>6.7931364710767408</c:v>
                </c:pt>
                <c:pt idx="82">
                  <c:v>6.9713208580343569</c:v>
                </c:pt>
                <c:pt idx="83">
                  <c:v>7.1521001430128246</c:v>
                </c:pt>
                <c:pt idx="84">
                  <c:v>7.3354805489798256</c:v>
                </c:pt>
                <c:pt idx="85">
                  <c:v>7.521468239913558</c:v>
                </c:pt>
                <c:pt idx="86">
                  <c:v>7.7100693220462224</c:v>
                </c:pt>
                <c:pt idx="87">
                  <c:v>7.9012898450671774</c:v>
                </c:pt>
                <c:pt idx="88">
                  <c:v>8.0951358032875529</c:v>
                </c:pt>
                <c:pt idx="89">
                  <c:v>8.2916131367679924</c:v>
                </c:pt>
                <c:pt idx="90">
                  <c:v>8.4907277324109902</c:v>
                </c:pt>
                <c:pt idx="91">
                  <c:v>8.6924854250195143</c:v>
                </c:pt>
                <c:pt idx="92">
                  <c:v>8.8968919983230847</c:v>
                </c:pt>
                <c:pt idx="93">
                  <c:v>9.1039531859728182</c:v>
                </c:pt>
                <c:pt idx="94">
                  <c:v>9.3136746725066164</c:v>
                </c:pt>
                <c:pt idx="95">
                  <c:v>9.5260620942857237</c:v>
                </c:pt>
                <c:pt idx="96">
                  <c:v>9.7411210404037938</c:v>
                </c:pt>
                <c:pt idx="97">
                  <c:v>9.9588570535695613</c:v>
                </c:pt>
                <c:pt idx="98">
                  <c:v>10.179275630964101</c:v>
                </c:pt>
                <c:pt idx="99">
                  <c:v>10.402382225073769</c:v>
                </c:pt>
                <c:pt idx="100">
                  <c:v>10.628182244499545</c:v>
                </c:pt>
                <c:pt idx="101">
                  <c:v>10.856681054743976</c:v>
                </c:pt>
                <c:pt idx="102">
                  <c:v>11.087883978976198</c:v>
                </c:pt>
                <c:pt idx="103">
                  <c:v>11.321796298776199</c:v>
                </c:pt>
                <c:pt idx="104">
                  <c:v>11.558423254858841</c:v>
                </c:pt>
                <c:pt idx="105">
                  <c:v>11.797770047778471</c:v>
                </c:pt>
                <c:pt idx="106">
                  <c:v>12.039841838614812</c:v>
                </c:pt>
                <c:pt idx="107">
                  <c:v>12.284643749640848</c:v>
                </c:pt>
                <c:pt idx="108">
                  <c:v>12.532180864973213</c:v>
                </c:pt>
                <c:pt idx="109">
                  <c:v>12.782458231205872</c:v>
                </c:pt>
                <c:pt idx="110">
                  <c:v>13.03548085802748</c:v>
                </c:pt>
                <c:pt idx="111">
                  <c:v>13.291253718823189</c:v>
                </c:pt>
                <c:pt idx="112">
                  <c:v>13.549781751261239</c:v>
                </c:pt>
                <c:pt idx="113">
                  <c:v>13.81106985786499</c:v>
                </c:pt>
                <c:pt idx="114">
                  <c:v>14.075122906570801</c:v>
                </c:pt>
                <c:pt idx="115">
                  <c:v>14.341945731272261</c:v>
                </c:pt>
                <c:pt idx="116">
                  <c:v>14.611543132351226</c:v>
                </c:pt>
                <c:pt idx="117">
                  <c:v>14.883919877196064</c:v>
                </c:pt>
                <c:pt idx="118">
                  <c:v>15.159080700707538</c:v>
                </c:pt>
                <c:pt idx="119">
                  <c:v>15.437030305792744</c:v>
                </c:pt>
                <c:pt idx="120">
                  <c:v>15.717773363847449</c:v>
                </c:pt>
                <c:pt idx="121">
                  <c:v>16.001314515227214</c:v>
                </c:pt>
                <c:pt idx="122">
                  <c:v>16.287658369707653</c:v>
                </c:pt>
                <c:pt idx="123">
                  <c:v>16.576809506934147</c:v>
                </c:pt>
                <c:pt idx="124">
                  <c:v>16.868772476861391</c:v>
                </c:pt>
                <c:pt idx="125">
                  <c:v>17.163551800183015</c:v>
                </c:pt>
                <c:pt idx="126">
                  <c:v>17.461151968751601</c:v>
                </c:pt>
                <c:pt idx="127">
                  <c:v>17.761577445989431</c:v>
                </c:pt>
                <c:pt idx="128">
                  <c:v>18.064832667290194</c:v>
                </c:pt>
                <c:pt idx="129">
                  <c:v>18.370922040411912</c:v>
                </c:pt>
                <c:pt idx="130">
                  <c:v>18.679849945861392</c:v>
                </c:pt>
                <c:pt idx="131">
                  <c:v>18.991620737270416</c:v>
                </c:pt>
                <c:pt idx="132">
                  <c:v>19.306238741763863</c:v>
                </c:pt>
                <c:pt idx="133">
                  <c:v>19.623708260320154</c:v>
                </c:pt>
                <c:pt idx="134">
                  <c:v>19.944033568124034</c:v>
                </c:pt>
                <c:pt idx="135">
                  <c:v>20.267218914912032</c:v>
                </c:pt>
                <c:pt idx="136">
                  <c:v>20.593268525310808</c:v>
                </c:pt>
                <c:pt idx="137">
                  <c:v>20.922186599168491</c:v>
                </c:pt>
                <c:pt idx="138">
                  <c:v>21.253977311879328</c:v>
                </c:pt>
                <c:pt idx="139">
                  <c:v>21.588644814701755</c:v>
                </c:pt>
                <c:pt idx="140">
                  <c:v>21.926193235070002</c:v>
                </c:pt>
                <c:pt idx="141">
                  <c:v>22.266626676899612</c:v>
                </c:pt>
                <c:pt idx="142">
                  <c:v>22.609949220886794</c:v>
                </c:pt>
                <c:pt idx="143">
                  <c:v>22.956164924801961</c:v>
                </c:pt>
                <c:pt idx="144">
                  <c:v>23.305277823777487</c:v>
                </c:pt>
                <c:pt idx="145">
                  <c:v>23.657291930589963</c:v>
                </c:pt>
                <c:pt idx="146">
                  <c:v>24.012211235936896</c:v>
                </c:pt>
                <c:pt idx="147">
                  <c:v>24.370039708708227</c:v>
                </c:pt>
                <c:pt idx="148">
                  <c:v>24.730781296252609</c:v>
                </c:pt>
                <c:pt idx="149">
                  <c:v>25.094439924638746</c:v>
                </c:pt>
                <c:pt idx="150">
                  <c:v>25.461019498911764</c:v>
                </c:pt>
                <c:pt idx="151">
                  <c:v>25.830523903344833</c:v>
                </c:pt>
                <c:pt idx="152">
                  <c:v>26.202957001686102</c:v>
                </c:pt>
                <c:pt idx="153">
                  <c:v>26.57832263740119</c:v>
                </c:pt>
                <c:pt idx="154">
                  <c:v>26.956624633911137</c:v>
                </c:pt>
                <c:pt idx="155">
                  <c:v>27.337866794826137</c:v>
                </c:pt>
                <c:pt idx="156">
                  <c:v>27.722052904174944</c:v>
                </c:pt>
                <c:pt idx="157">
                  <c:v>28.10918672663032</c:v>
                </c:pt>
                <c:pt idx="158">
                  <c:v>28.499272007730358</c:v>
                </c:pt>
                <c:pt idx="159">
                  <c:v>28.89231247409591</c:v>
                </c:pt>
                <c:pt idx="160">
                  <c:v>29.288311833644254</c:v>
                </c:pt>
                <c:pt idx="161">
                  <c:v>29.687273775798964</c:v>
                </c:pt>
                <c:pt idx="162">
                  <c:v>30.089201971696156</c:v>
                </c:pt>
                <c:pt idx="163">
                  <c:v>30.49410007438723</c:v>
                </c:pt>
                <c:pt idx="164">
                  <c:v>30.901971719038016</c:v>
                </c:pt>
                <c:pt idx="165">
                  <c:v>31.31282052312471</c:v>
                </c:pt>
                <c:pt idx="166">
                  <c:v>31.726650086626318</c:v>
                </c:pt>
                <c:pt idx="167">
                  <c:v>32.143463992213952</c:v>
                </c:pt>
                <c:pt idx="168">
                  <c:v>32.563265805436956</c:v>
                </c:pt>
                <c:pt idx="169">
                  <c:v>32.986059074905874</c:v>
                </c:pt>
                <c:pt idx="170">
                  <c:v>33.411847332472519</c:v>
                </c:pt>
                <c:pt idx="171">
                  <c:v>33.840634093406976</c:v>
                </c:pt>
                <c:pt idx="172">
                  <c:v>34.272422856571659</c:v>
                </c:pt>
                <c:pt idx="173">
                  <c:v>34.707217104592779</c:v>
                </c:pt>
                <c:pt idx="174">
                  <c:v>35.145020304028755</c:v>
                </c:pt>
                <c:pt idx="175">
                  <c:v>35.58583590553615</c:v>
                </c:pt>
                <c:pt idx="176">
                  <c:v>36.029667344032802</c:v>
                </c:pt>
                <c:pt idx="177">
                  <c:v>36.476518038858444</c:v>
                </c:pt>
                <c:pt idx="178">
                  <c:v>36.926391393932811</c:v>
                </c:pt>
                <c:pt idx="179">
                  <c:v>37.379290797911167</c:v>
                </c:pt>
                <c:pt idx="180">
                  <c:v>37.835219624337476</c:v>
                </c:pt>
                <c:pt idx="181">
                  <c:v>38.294181231795221</c:v>
                </c:pt>
                <c:pt idx="182">
                  <c:v>38.756178964055827</c:v>
                </c:pt>
                <c:pt idx="183">
                  <c:v>39.221216150224848</c:v>
                </c:pt>
                <c:pt idx="184">
                  <c:v>39.689296104885898</c:v>
                </c:pt>
                <c:pt idx="185">
                  <c:v>40.160422128242416</c:v>
                </c:pt>
                <c:pt idx="186">
                  <c:v>40.634597506257286</c:v>
                </c:pt>
                <c:pt idx="187">
                  <c:v>41.111825510790354</c:v>
                </c:pt>
                <c:pt idx="188">
                  <c:v>41.592109399733879</c:v>
                </c:pt>
                <c:pt idx="189">
                  <c:v>42.075452417145982</c:v>
                </c:pt>
                <c:pt idx="190">
                  <c:v>42.561857793382181</c:v>
                </c:pt>
                <c:pt idx="191">
                  <c:v>43.051328745224865</c:v>
                </c:pt>
                <c:pt idx="192">
                  <c:v>43.543868476010957</c:v>
                </c:pt>
                <c:pt idx="193">
                  <c:v>44.039480175757753</c:v>
                </c:pt>
                <c:pt idx="194">
                  <c:v>44.538167021286817</c:v>
                </c:pt>
                <c:pt idx="195">
                  <c:v>45.039932176346262</c:v>
                </c:pt>
                <c:pt idx="196">
                  <c:v>45.544778791731048</c:v>
                </c:pt>
                <c:pt idx="197">
                  <c:v>46.052710005401863</c:v>
                </c:pt>
                <c:pt idx="198">
                  <c:v>46.563728942602019</c:v>
                </c:pt>
                <c:pt idx="199">
                  <c:v>47.077838715972909</c:v>
                </c:pt>
                <c:pt idx="200">
                  <c:v>47.595042425667735</c:v>
                </c:pt>
                <c:pt idx="201">
                  <c:v>48.115343159463691</c:v>
                </c:pt>
                <c:pt idx="202">
                  <c:v>48.638743992872577</c:v>
                </c:pt>
                <c:pt idx="203">
                  <c:v>49.165247989249899</c:v>
                </c:pt>
                <c:pt idx="204">
                  <c:v>49.69485819990237</c:v>
                </c:pt>
                <c:pt idx="205">
                  <c:v>50.227577664194129</c:v>
                </c:pt>
                <c:pt idx="206">
                  <c:v>50.763409409651317</c:v>
                </c:pt>
                <c:pt idx="207">
                  <c:v>51.302356452065354</c:v>
                </c:pt>
                <c:pt idx="208">
                  <c:v>51.844421795594762</c:v>
                </c:pt>
                <c:pt idx="209">
                  <c:v>52.389608432865685</c:v>
                </c:pt>
                <c:pt idx="210">
                  <c:v>52.937919345070988</c:v>
                </c:pt>
                <c:pt idx="211">
                  <c:v>53.489357502068067</c:v>
                </c:pt>
                <c:pt idx="212">
                  <c:v>54.043925862475355</c:v>
                </c:pt>
                <c:pt idx="213">
                  <c:v>54.601627373767641</c:v>
                </c:pt>
                <c:pt idx="214">
                  <c:v>55.162464972369996</c:v>
                </c:pt>
                <c:pt idx="215">
                  <c:v>55.726441583750571</c:v>
                </c:pt>
                <c:pt idx="216">
                  <c:v>56.293560122512176</c:v>
                </c:pt>
                <c:pt idx="217">
                  <c:v>56.863823492482588</c:v>
                </c:pt>
                <c:pt idx="218">
                  <c:v>57.437234586803868</c:v>
                </c:pt>
                <c:pt idx="219">
                  <c:v>58.013796288020366</c:v>
                </c:pt>
                <c:pt idx="220">
                  <c:v>58.593511468165651</c:v>
                </c:pt>
                <c:pt idx="221">
                  <c:v>59.176382988848417</c:v>
                </c:pt>
                <c:pt idx="222">
                  <c:v>59.762413701337195</c:v>
                </c:pt>
                <c:pt idx="223">
                  <c:v>60.35160644664407</c:v>
                </c:pt>
                <c:pt idx="224">
                  <c:v>60.943964055607296</c:v>
                </c:pt>
                <c:pt idx="225">
                  <c:v>61.539489348972907</c:v>
                </c:pt>
                <c:pt idx="226">
                  <c:v>62.138185137475332</c:v>
                </c:pt>
                <c:pt idx="227">
                  <c:v>62.740054221916992</c:v>
                </c:pt>
                <c:pt idx="228">
                  <c:v>63.345099393246869</c:v>
                </c:pt>
                <c:pt idx="229">
                  <c:v>63.95332343263825</c:v>
                </c:pt>
                <c:pt idx="230">
                  <c:v>64.564729111565356</c:v>
                </c:pt>
                <c:pt idx="231">
                  <c:v>65.179319191879173</c:v>
                </c:pt>
                <c:pt idx="232">
                  <c:v>65.797096425882231</c:v>
                </c:pt>
                <c:pt idx="233">
                  <c:v>66.4180635564027</c:v>
                </c:pt>
                <c:pt idx="234">
                  <c:v>67.042223316867279</c:v>
                </c:pt>
                <c:pt idx="235">
                  <c:v>67.669578431373552</c:v>
                </c:pt>
                <c:pt idx="236">
                  <c:v>68.300131614761199</c:v>
                </c:pt>
                <c:pt idx="237">
                  <c:v>68.933885572682584</c:v>
                </c:pt>
                <c:pt idx="238">
                  <c:v>69.570843001672387</c:v>
                </c:pt>
                <c:pt idx="239">
                  <c:v>70.211006589216396</c:v>
                </c:pt>
                <c:pt idx="240">
                  <c:v>70.854379013819624</c:v>
                </c:pt>
                <c:pt idx="241">
                  <c:v>71.50096294507351</c:v>
                </c:pt>
                <c:pt idx="242">
                  <c:v>72.150761043722355</c:v>
                </c:pt>
                <c:pt idx="243">
                  <c:v>72.80377596172913</c:v>
                </c:pt>
                <c:pt idx="244">
                  <c:v>73.460010342340226</c:v>
                </c:pt>
                <c:pt idx="245">
                  <c:v>74.119466820149867</c:v>
                </c:pt>
                <c:pt idx="246">
                  <c:v>74.782148021163422</c:v>
                </c:pt>
                <c:pt idx="247">
                  <c:v>75.448056562860245</c:v>
                </c:pt>
                <c:pt idx="248">
                  <c:v>76.117195054255617</c:v>
                </c:pt>
                <c:pt idx="249">
                  <c:v>76.789566095962144</c:v>
                </c:pt>
                <c:pt idx="250">
                  <c:v>77.465172280250414</c:v>
                </c:pt>
                <c:pt idx="251">
                  <c:v>78.144016191108904</c:v>
                </c:pt>
                <c:pt idx="252">
                  <c:v>78.826100404303304</c:v>
                </c:pt>
                <c:pt idx="253">
                  <c:v>79.511427487435199</c:v>
                </c:pt>
                <c:pt idx="254">
                  <c:v>80.2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B11-458F-9850-1F756A228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7926480"/>
        <c:axId val="307924848"/>
        <c:extLst/>
      </c:scatterChart>
      <c:valAx>
        <c:axId val="307926480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Relative Luminance x 80.0 nits before sRGB encoding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924848"/>
        <c:crosses val="autoZero"/>
        <c:crossBetween val="midCat"/>
      </c:valAx>
      <c:valAx>
        <c:axId val="307924848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Calculated Luminance (nits)</a:t>
                </a:r>
              </a:p>
            </c:rich>
          </c:tx>
          <c:layout>
            <c:manualLayout>
              <c:xMode val="edge"/>
              <c:yMode val="edge"/>
              <c:x val="1.9933063716173718E-2"/>
              <c:y val="0.469651851571420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9264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 Linear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'power function'!$C$2:$C$34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'power function'!$C$2:$C$34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91D-4D8D-AC92-B0DDE391502E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'power function'!$C$2:$C$34</c:f>
              <c:numCache>
                <c:formatCode>0.000</c:formatCode>
                <c:ptCount val="33"/>
                <c:pt idx="0">
                  <c:v>0</c:v>
                </c:pt>
                <c:pt idx="1">
                  <c:v>4.2493777696837251E-2</c:v>
                </c:pt>
                <c:pt idx="2">
                  <c:v>8.4987555393674502E-2</c:v>
                </c:pt>
                <c:pt idx="3">
                  <c:v>0.12748133309051174</c:v>
                </c:pt>
                <c:pt idx="4">
                  <c:v>0.169975110787349</c:v>
                </c:pt>
                <c:pt idx="5">
                  <c:v>0.21246888848418624</c:v>
                </c:pt>
                <c:pt idx="6">
                  <c:v>0.25496266618102348</c:v>
                </c:pt>
                <c:pt idx="7">
                  <c:v>0.29745644387786074</c:v>
                </c:pt>
                <c:pt idx="8">
                  <c:v>0.33995022157469801</c:v>
                </c:pt>
                <c:pt idx="9">
                  <c:v>0.38244399927153522</c:v>
                </c:pt>
                <c:pt idx="10">
                  <c:v>0.42493777696837248</c:v>
                </c:pt>
                <c:pt idx="11">
                  <c:v>0.46851500694588227</c:v>
                </c:pt>
                <c:pt idx="12">
                  <c:v>0.51471102536664071</c:v>
                </c:pt>
                <c:pt idx="13">
                  <c:v>0.56346038258948317</c:v>
                </c:pt>
                <c:pt idx="14">
                  <c:v>0.61480188523744106</c:v>
                </c:pt>
                <c:pt idx="15">
                  <c:v>0.66877348729712194</c:v>
                </c:pt>
                <c:pt idx="16">
                  <c:v>0.72541233832737417</c:v>
                </c:pt>
                <c:pt idx="17">
                  <c:v>0.78475482738838176</c:v>
                </c:pt>
                <c:pt idx="18">
                  <c:v>0.84683662319998754</c:v>
                </c:pt>
                <c:pt idx="19">
                  <c:v>0.91169271096322668</c:v>
                </c:pt>
                <c:pt idx="20">
                  <c:v>0.97935742621715383</c:v>
                </c:pt>
                <c:pt idx="21">
                  <c:v>1.0498644860516646</c:v>
                </c:pt>
                <c:pt idx="22">
                  <c:v>1.1232470179538991</c:v>
                </c:pt>
                <c:pt idx="23">
                  <c:v>1.1995375865297031</c:v>
                </c:pt>
                <c:pt idx="24">
                  <c:v>1.2787682183109099</c:v>
                </c:pt>
                <c:pt idx="25">
                  <c:v>1.3609704248332983</c:v>
                </c:pt>
                <c:pt idx="26">
                  <c:v>1.4461752241477714</c:v>
                </c:pt>
                <c:pt idx="27">
                  <c:v>1.534413160908354</c:v>
                </c:pt>
                <c:pt idx="28">
                  <c:v>1.6257143251641444</c:v>
                </c:pt>
                <c:pt idx="29">
                  <c:v>1.7201083699682223</c:v>
                </c:pt>
                <c:pt idx="30">
                  <c:v>1.8176245279042222</c:v>
                </c:pt>
                <c:pt idx="31">
                  <c:v>1.9182916266205567</c:v>
                </c:pt>
                <c:pt idx="32">
                  <c:v>2.022138103452956</c:v>
                </c:pt>
              </c:numCache>
            </c:numRef>
          </c:xVal>
          <c:yVal>
            <c:numRef>
              <c:f>'power function'!$B$2:$B$34</c:f>
              <c:numCache>
                <c:formatCode>0.000</c:formatCode>
                <c:ptCount val="33"/>
                <c:pt idx="0">
                  <c:v>0</c:v>
                </c:pt>
                <c:pt idx="1">
                  <c:v>6.8167663996982287E-3</c:v>
                </c:pt>
                <c:pt idx="2">
                  <c:v>1.5660816699464834E-2</c:v>
                </c:pt>
                <c:pt idx="3">
                  <c:v>2.5475570436706643E-2</c:v>
                </c:pt>
                <c:pt idx="4">
                  <c:v>3.5979108761170636E-2</c:v>
                </c:pt>
                <c:pt idx="5">
                  <c:v>4.7026473984579063E-2</c:v>
                </c:pt>
                <c:pt idx="6">
                  <c:v>5.8527491706512037E-2</c:v>
                </c:pt>
                <c:pt idx="7">
                  <c:v>7.0420006310739136E-2</c:v>
                </c:pt>
                <c:pt idx="8">
                  <c:v>8.2658286096432262E-2</c:v>
                </c:pt>
                <c:pt idx="9">
                  <c:v>9.5207118892079751E-2</c:v>
                </c:pt>
                <c:pt idx="10">
                  <c:v>0.10803846661479369</c:v>
                </c:pt>
                <c:pt idx="11">
                  <c:v>0.12146641374232185</c:v>
                </c:pt>
                <c:pt idx="12">
                  <c:v>0.13597659667360187</c:v>
                </c:pt>
                <c:pt idx="13">
                  <c:v>0.15157377419939438</c:v>
                </c:pt>
                <c:pt idx="14">
                  <c:v>0.16829461907819437</c:v>
                </c:pt>
                <c:pt idx="15">
                  <c:v>0.18617564150947746</c:v>
                </c:pt>
                <c:pt idx="16">
                  <c:v>0.20525319562214006</c:v>
                </c:pt>
                <c:pt idx="17">
                  <c:v>0.22556348548941588</c:v>
                </c:pt>
                <c:pt idx="18">
                  <c:v>0.24714257071944337</c:v>
                </c:pt>
                <c:pt idx="19">
                  <c:v>0.27002637166414856</c:v>
                </c:pt>
                <c:pt idx="20">
                  <c:v>0.29425067428359647</c:v>
                </c:pt>
                <c:pt idx="21">
                  <c:v>0.31985113469835769</c:v>
                </c:pt>
                <c:pt idx="22">
                  <c:v>0.34686328345846795</c:v>
                </c:pt>
                <c:pt idx="23">
                  <c:v>0.37532252955422513</c:v>
                </c:pt>
                <c:pt idx="24">
                  <c:v>0.40526416419115657</c:v>
                </c:pt>
                <c:pt idx="25">
                  <c:v>0.43672336434902947</c:v>
                </c:pt>
                <c:pt idx="26">
                  <c:v>0.46973519614260273</c:v>
                </c:pt>
                <c:pt idx="27">
                  <c:v>0.50433461799996526</c:v>
                </c:pt>
                <c:pt idx="28">
                  <c:v>0.54055648367267539</c:v>
                </c:pt>
                <c:pt idx="29">
                  <c:v>0.57843554509047346</c:v>
                </c:pt>
                <c:pt idx="30">
                  <c:v>0.61800645507211494</c:v>
                </c:pt>
                <c:pt idx="31">
                  <c:v>0.65930376990273321</c:v>
                </c:pt>
                <c:pt idx="32">
                  <c:v>0.70236195178720073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91D-4D8D-AC92-B0DDE3915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39904"/>
        <c:axId val="48926848"/>
      </c:scatterChart>
      <c:valAx>
        <c:axId val="48939904"/>
        <c:scaling>
          <c:orientation val="minMax"/>
          <c:max val="2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26848"/>
        <c:crosses val="autoZero"/>
        <c:crossBetween val="midCat"/>
        <c:majorUnit val="0.1"/>
      </c:valAx>
      <c:valAx>
        <c:axId val="4892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Measured</a:t>
                </a:r>
                <a:r>
                  <a:rPr lang="en-CA" baseline="0"/>
                  <a:t>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39904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Hypothetical Display with 0.5 nits of Added Light -</a:t>
            </a:r>
            <a:r>
              <a:rPr lang="en-CA" baseline="0"/>
              <a:t> Log Base 2 Scale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y = x</c:v>
          </c:tx>
          <c:spPr>
            <a:ln w="635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'power function'!$C$3:$C$54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'power function'!$C$3:$C$54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4D1-473B-BEA4-D44EEA041FBA}"/>
            </c:ext>
          </c:extLst>
        </c:ser>
        <c:ser>
          <c:idx val="1"/>
          <c:order val="1"/>
          <c:tx>
            <c:v>Measured Luminance with Added Light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'power function'!$C$3:$C$54</c:f>
              <c:numCache>
                <c:formatCode>0.000</c:formatCode>
                <c:ptCount val="52"/>
                <c:pt idx="0">
                  <c:v>4.2493777696837251E-2</c:v>
                </c:pt>
                <c:pt idx="1">
                  <c:v>8.4987555393674502E-2</c:v>
                </c:pt>
                <c:pt idx="2">
                  <c:v>0.12748133309051174</c:v>
                </c:pt>
                <c:pt idx="3">
                  <c:v>0.169975110787349</c:v>
                </c:pt>
                <c:pt idx="4">
                  <c:v>0.21246888848418624</c:v>
                </c:pt>
                <c:pt idx="5">
                  <c:v>0.25496266618102348</c:v>
                </c:pt>
                <c:pt idx="6">
                  <c:v>0.29745644387786074</c:v>
                </c:pt>
                <c:pt idx="7">
                  <c:v>0.33995022157469801</c:v>
                </c:pt>
                <c:pt idx="8">
                  <c:v>0.38244399927153522</c:v>
                </c:pt>
                <c:pt idx="9">
                  <c:v>0.42493777696837248</c:v>
                </c:pt>
                <c:pt idx="10">
                  <c:v>0.46851500694588227</c:v>
                </c:pt>
                <c:pt idx="11">
                  <c:v>0.51471102536664071</c:v>
                </c:pt>
                <c:pt idx="12">
                  <c:v>0.56346038258948317</c:v>
                </c:pt>
                <c:pt idx="13">
                  <c:v>0.61480188523744106</c:v>
                </c:pt>
                <c:pt idx="14">
                  <c:v>0.66877348729712194</c:v>
                </c:pt>
                <c:pt idx="15">
                  <c:v>0.72541233832737417</c:v>
                </c:pt>
                <c:pt idx="16">
                  <c:v>0.78475482738838176</c:v>
                </c:pt>
                <c:pt idx="17">
                  <c:v>0.84683662319998754</c:v>
                </c:pt>
                <c:pt idx="18">
                  <c:v>0.91169271096322668</c:v>
                </c:pt>
                <c:pt idx="19">
                  <c:v>0.97935742621715383</c:v>
                </c:pt>
                <c:pt idx="20">
                  <c:v>1.0498644860516646</c:v>
                </c:pt>
                <c:pt idx="21">
                  <c:v>1.1232470179538991</c:v>
                </c:pt>
                <c:pt idx="22">
                  <c:v>1.1995375865297031</c:v>
                </c:pt>
                <c:pt idx="23">
                  <c:v>1.2787682183109099</c:v>
                </c:pt>
                <c:pt idx="24">
                  <c:v>1.3609704248332983</c:v>
                </c:pt>
                <c:pt idx="25">
                  <c:v>1.4461752241477714</c:v>
                </c:pt>
                <c:pt idx="26">
                  <c:v>1.534413160908354</c:v>
                </c:pt>
                <c:pt idx="27">
                  <c:v>1.6257143251641444</c:v>
                </c:pt>
                <c:pt idx="28">
                  <c:v>1.7201083699682223</c:v>
                </c:pt>
                <c:pt idx="29">
                  <c:v>1.8176245279042222</c:v>
                </c:pt>
                <c:pt idx="30">
                  <c:v>1.9182916266205567</c:v>
                </c:pt>
                <c:pt idx="31">
                  <c:v>2.022138103452956</c:v>
                </c:pt>
                <c:pt idx="32">
                  <c:v>2.9706614526404973</c:v>
                </c:pt>
                <c:pt idx="33">
                  <c:v>4.4654446302216124</c:v>
                </c:pt>
                <c:pt idx="34">
                  <c:v>6.3260686139945754</c:v>
                </c:pt>
                <c:pt idx="35">
                  <c:v>8.5744475924264645</c:v>
                </c:pt>
                <c:pt idx="36">
                  <c:v>11.230774844025561</c:v>
                </c:pt>
                <c:pt idx="37">
                  <c:v>17.841275260990642</c:v>
                </c:pt>
                <c:pt idx="38">
                  <c:v>26.294908122094899</c:v>
                </c:pt>
                <c:pt idx="39">
                  <c:v>36.715092054157473</c:v>
                </c:pt>
                <c:pt idx="40">
                  <c:v>49.214563930061509</c:v>
                </c:pt>
                <c:pt idx="41">
                  <c:v>63.897543245256649</c:v>
                </c:pt>
                <c:pt idx="42">
                  <c:v>80.861261660151087</c:v>
                </c:pt>
                <c:pt idx="43">
                  <c:v>100.19709007090731</c:v>
                </c:pt>
                <c:pt idx="44">
                  <c:v>121.99139668783161</c:v>
                </c:pt>
                <c:pt idx="45">
                  <c:v>140</c:v>
                </c:pt>
                <c:pt idx="46">
                  <c:v>150</c:v>
                </c:pt>
                <c:pt idx="47">
                  <c:v>200</c:v>
                </c:pt>
                <c:pt idx="48">
                  <c:v>250</c:v>
                </c:pt>
                <c:pt idx="49">
                  <c:v>300</c:v>
                </c:pt>
                <c:pt idx="50">
                  <c:v>350</c:v>
                </c:pt>
                <c:pt idx="51">
                  <c:v>400</c:v>
                </c:pt>
              </c:numCache>
            </c:numRef>
          </c:xVal>
          <c:yVal>
            <c:numRef>
              <c:f>'power function'!$B$3:$B$54</c:f>
              <c:numCache>
                <c:formatCode>0.000</c:formatCode>
                <c:ptCount val="52"/>
                <c:pt idx="0">
                  <c:v>6.8167663996982287E-3</c:v>
                </c:pt>
                <c:pt idx="1">
                  <c:v>1.5660816699464834E-2</c:v>
                </c:pt>
                <c:pt idx="2">
                  <c:v>2.5475570436706643E-2</c:v>
                </c:pt>
                <c:pt idx="3">
                  <c:v>3.5979108761170636E-2</c:v>
                </c:pt>
                <c:pt idx="4">
                  <c:v>4.7026473984579063E-2</c:v>
                </c:pt>
                <c:pt idx="5">
                  <c:v>5.8527491706512037E-2</c:v>
                </c:pt>
                <c:pt idx="6">
                  <c:v>7.0420006310739136E-2</c:v>
                </c:pt>
                <c:pt idx="7">
                  <c:v>8.2658286096432262E-2</c:v>
                </c:pt>
                <c:pt idx="8">
                  <c:v>9.5207118892079751E-2</c:v>
                </c:pt>
                <c:pt idx="9">
                  <c:v>0.10803846661479369</c:v>
                </c:pt>
                <c:pt idx="10">
                  <c:v>0.12146641374232185</c:v>
                </c:pt>
                <c:pt idx="11">
                  <c:v>0.13597659667360187</c:v>
                </c:pt>
                <c:pt idx="12">
                  <c:v>0.15157377419939438</c:v>
                </c:pt>
                <c:pt idx="13">
                  <c:v>0.16829461907819437</c:v>
                </c:pt>
                <c:pt idx="14">
                  <c:v>0.18617564150947746</c:v>
                </c:pt>
                <c:pt idx="15">
                  <c:v>0.20525319562214006</c:v>
                </c:pt>
                <c:pt idx="16">
                  <c:v>0.22556348548941588</c:v>
                </c:pt>
                <c:pt idx="17">
                  <c:v>0.24714257071944337</c:v>
                </c:pt>
                <c:pt idx="18">
                  <c:v>0.27002637166414856</c:v>
                </c:pt>
                <c:pt idx="19">
                  <c:v>0.29425067428359647</c:v>
                </c:pt>
                <c:pt idx="20">
                  <c:v>0.31985113469835769</c:v>
                </c:pt>
                <c:pt idx="21">
                  <c:v>0.34686328345846795</c:v>
                </c:pt>
                <c:pt idx="22">
                  <c:v>0.37532252955422513</c:v>
                </c:pt>
                <c:pt idx="23">
                  <c:v>0.40526416419115657</c:v>
                </c:pt>
                <c:pt idx="24">
                  <c:v>0.43672336434902947</c:v>
                </c:pt>
                <c:pt idx="25">
                  <c:v>0.46973519614260273</c:v>
                </c:pt>
                <c:pt idx="26">
                  <c:v>0.50433461799996526</c:v>
                </c:pt>
                <c:pt idx="27">
                  <c:v>0.54055648367267539</c:v>
                </c:pt>
                <c:pt idx="28">
                  <c:v>0.57843554509047346</c:v>
                </c:pt>
                <c:pt idx="29">
                  <c:v>0.61800645507211494</c:v>
                </c:pt>
                <c:pt idx="30">
                  <c:v>0.65930376990273321</c:v>
                </c:pt>
                <c:pt idx="31">
                  <c:v>0.70236195178720073</c:v>
                </c:pt>
                <c:pt idx="32">
                  <c:v>1.1143247964833487</c:v>
                </c:pt>
                <c:pt idx="33">
                  <c:v>1.8172959223504588</c:v>
                </c:pt>
                <c:pt idx="34">
                  <c:v>2.7602516579388987</c:v>
                </c:pt>
                <c:pt idx="35">
                  <c:v>3.9758993532329963</c:v>
                </c:pt>
                <c:pt idx="36">
                  <c:v>5.4964169012994786</c:v>
                </c:pt>
                <c:pt idx="37">
                  <c:v>9.5785346403162972</c:v>
                </c:pt>
                <c:pt idx="38">
                  <c:v>15.2557650255051</c:v>
                </c:pt>
                <c:pt idx="39">
                  <c:v>22.772019522115336</c:v>
                </c:pt>
                <c:pt idx="40">
                  <c:v>32.366845246650897</c:v>
                </c:pt>
                <c:pt idx="41">
                  <c:v>44.276062765214235</c:v>
                </c:pt>
                <c:pt idx="42">
                  <c:v>58.732247145369598</c:v>
                </c:pt>
                <c:pt idx="43">
                  <c:v>75.96510324465882</c:v>
                </c:pt>
                <c:pt idx="44">
                  <c:v>96.201766330958876</c:v>
                </c:pt>
                <c:pt idx="45">
                  <c:v>113.48583163385287</c:v>
                </c:pt>
                <c:pt idx="46">
                  <c:v>123.28138721379196</c:v>
                </c:pt>
                <c:pt idx="47">
                  <c:v>174.11011265922482</c:v>
                </c:pt>
                <c:pt idx="48">
                  <c:v>227.57052537826002</c:v>
                </c:pt>
                <c:pt idx="49">
                  <c:v>283.22625338847058</c:v>
                </c:pt>
                <c:pt idx="50">
                  <c:v>340.77651321530885</c:v>
                </c:pt>
                <c:pt idx="51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4D1-473B-BEA4-D44EEA041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29024"/>
        <c:axId val="48929568"/>
      </c:scatterChart>
      <c:valAx>
        <c:axId val="48929024"/>
        <c:scaling>
          <c:logBase val="2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HDR</a:t>
                </a:r>
                <a:r>
                  <a:rPr lang="en-CA" baseline="0"/>
                  <a:t> PQ Signal Luminance (nits)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29568"/>
        <c:crosses val="autoZero"/>
        <c:crossBetween val="midCat"/>
      </c:valAx>
      <c:valAx>
        <c:axId val="48929568"/>
        <c:scaling>
          <c:logBase val="2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Measured Luminance (nits)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29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4" Type="http://schemas.openxmlformats.org/officeDocument/2006/relationships/chart" Target="../charts/chart2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442186</xdr:colOff>
      <xdr:row>5</xdr:row>
      <xdr:rowOff>99172</xdr:rowOff>
    </xdr:from>
    <xdr:to>
      <xdr:col>19</xdr:col>
      <xdr:colOff>408946</xdr:colOff>
      <xdr:row>42</xdr:row>
      <xdr:rowOff>172612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19</xdr:col>
      <xdr:colOff>434340</xdr:colOff>
      <xdr:row>5</xdr:row>
      <xdr:rowOff>100406</xdr:rowOff>
    </xdr:from>
    <xdr:to>
      <xdr:col>30</xdr:col>
      <xdr:colOff>401100</xdr:colOff>
      <xdr:row>42</xdr:row>
      <xdr:rowOff>173846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  <a:ext uri="{147F2762-F138-4A5C-976F-8EAC2B608ADB}">
              <a16:predDERef xmlns:a16="http://schemas.microsoft.com/office/drawing/2014/main" pre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333812</xdr:colOff>
      <xdr:row>5</xdr:row>
      <xdr:rowOff>99172</xdr:rowOff>
    </xdr:from>
    <xdr:to>
      <xdr:col>23</xdr:col>
      <xdr:colOff>300572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23</xdr:col>
      <xdr:colOff>331681</xdr:colOff>
      <xdr:row>5</xdr:row>
      <xdr:rowOff>100406</xdr:rowOff>
    </xdr:from>
    <xdr:to>
      <xdr:col>34</xdr:col>
      <xdr:colOff>292726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  <a:ext uri="{147F2762-F138-4A5C-976F-8EAC2B608ADB}">
              <a16:predDERef xmlns:a16="http://schemas.microsoft.com/office/drawing/2014/main" pre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567372</xdr:colOff>
      <xdr:row>5</xdr:row>
      <xdr:rowOff>99172</xdr:rowOff>
    </xdr:from>
    <xdr:to>
      <xdr:col>25</xdr:col>
      <xdr:colOff>534132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25</xdr:col>
      <xdr:colOff>559526</xdr:colOff>
      <xdr:row>5</xdr:row>
      <xdr:rowOff>100406</xdr:rowOff>
    </xdr:from>
    <xdr:to>
      <xdr:col>36</xdr:col>
      <xdr:colOff>526286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601117</xdr:colOff>
      <xdr:row>5</xdr:row>
      <xdr:rowOff>99172</xdr:rowOff>
    </xdr:from>
    <xdr:to>
      <xdr:col>24</xdr:col>
      <xdr:colOff>567877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24</xdr:col>
      <xdr:colOff>593271</xdr:colOff>
      <xdr:row>5</xdr:row>
      <xdr:rowOff>100406</xdr:rowOff>
    </xdr:from>
    <xdr:to>
      <xdr:col>35</xdr:col>
      <xdr:colOff>560031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  <a:ext uri="{147F2762-F138-4A5C-976F-8EAC2B608ADB}">
              <a16:predDERef xmlns:a16="http://schemas.microsoft.com/office/drawing/2014/main" pre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525885</xdr:colOff>
      <xdr:row>5</xdr:row>
      <xdr:rowOff>99172</xdr:rowOff>
    </xdr:from>
    <xdr:to>
      <xdr:col>22</xdr:col>
      <xdr:colOff>492645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22</xdr:col>
      <xdr:colOff>518039</xdr:colOff>
      <xdr:row>5</xdr:row>
      <xdr:rowOff>100406</xdr:rowOff>
    </xdr:from>
    <xdr:to>
      <xdr:col>33</xdr:col>
      <xdr:colOff>484799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  <a:ext uri="{147F2762-F138-4A5C-976F-8EAC2B608ADB}">
              <a16:predDERef xmlns:a16="http://schemas.microsoft.com/office/drawing/2014/main" pred="{613A3C9B-CA8F-4F7B-AE0C-44454073C8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5908992</xdr:colOff>
      <xdr:row>12</xdr:row>
      <xdr:rowOff>53452</xdr:rowOff>
    </xdr:from>
    <xdr:to>
      <xdr:col>17</xdr:col>
      <xdr:colOff>488412</xdr:colOff>
      <xdr:row>49</xdr:row>
      <xdr:rowOff>126892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17</xdr:col>
      <xdr:colOff>513806</xdr:colOff>
      <xdr:row>12</xdr:row>
      <xdr:rowOff>54686</xdr:rowOff>
    </xdr:from>
    <xdr:to>
      <xdr:col>28</xdr:col>
      <xdr:colOff>480566</xdr:colOff>
      <xdr:row>49</xdr:row>
      <xdr:rowOff>128126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544512</xdr:colOff>
      <xdr:row>7</xdr:row>
      <xdr:rowOff>122032</xdr:rowOff>
    </xdr:from>
    <xdr:to>
      <xdr:col>22</xdr:col>
      <xdr:colOff>511272</xdr:colOff>
      <xdr:row>45</xdr:row>
      <xdr:rowOff>12592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22</xdr:col>
      <xdr:colOff>536666</xdr:colOff>
      <xdr:row>7</xdr:row>
      <xdr:rowOff>123266</xdr:rowOff>
    </xdr:from>
    <xdr:to>
      <xdr:col>33</xdr:col>
      <xdr:colOff>503426</xdr:colOff>
      <xdr:row>45</xdr:row>
      <xdr:rowOff>13826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1079605</xdr:colOff>
      <xdr:row>16</xdr:row>
      <xdr:rowOff>152512</xdr:rowOff>
    </xdr:from>
    <xdr:to>
      <xdr:col>16</xdr:col>
      <xdr:colOff>284365</xdr:colOff>
      <xdr:row>54</xdr:row>
      <xdr:rowOff>43072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16</xdr:col>
      <xdr:colOff>309759</xdr:colOff>
      <xdr:row>16</xdr:row>
      <xdr:rowOff>153746</xdr:rowOff>
    </xdr:from>
    <xdr:to>
      <xdr:col>27</xdr:col>
      <xdr:colOff>276519</xdr:colOff>
      <xdr:row>54</xdr:row>
      <xdr:rowOff>44306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777466</xdr:colOff>
      <xdr:row>5</xdr:row>
      <xdr:rowOff>99172</xdr:rowOff>
    </xdr:from>
    <xdr:to>
      <xdr:col>18</xdr:col>
      <xdr:colOff>203206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18</xdr:col>
      <xdr:colOff>228600</xdr:colOff>
      <xdr:row>5</xdr:row>
      <xdr:rowOff>100406</xdr:rowOff>
    </xdr:from>
    <xdr:to>
      <xdr:col>24</xdr:col>
      <xdr:colOff>713520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  <a:ext uri="{147F2762-F138-4A5C-976F-8EAC2B608ADB}">
              <a16:predDERef xmlns:a16="http://schemas.microsoft.com/office/drawing/2014/main" pre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449806</xdr:colOff>
      <xdr:row>5</xdr:row>
      <xdr:rowOff>99172</xdr:rowOff>
    </xdr:from>
    <xdr:to>
      <xdr:col>26</xdr:col>
      <xdr:colOff>416566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26</xdr:col>
      <xdr:colOff>441960</xdr:colOff>
      <xdr:row>5</xdr:row>
      <xdr:rowOff>100406</xdr:rowOff>
    </xdr:from>
    <xdr:to>
      <xdr:col>37</xdr:col>
      <xdr:colOff>408720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  <a:ext uri="{147F2762-F138-4A5C-976F-8EAC2B608ADB}">
              <a16:predDERef xmlns:a16="http://schemas.microsoft.com/office/drawing/2014/main" pre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15</xdr:col>
      <xdr:colOff>533400</xdr:colOff>
      <xdr:row>46</xdr:row>
      <xdr:rowOff>0</xdr:rowOff>
    </xdr:from>
    <xdr:to>
      <xdr:col>26</xdr:col>
      <xdr:colOff>500160</xdr:colOff>
      <xdr:row>83</xdr:row>
      <xdr:rowOff>73440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26</xdr:col>
      <xdr:colOff>525554</xdr:colOff>
      <xdr:row>46</xdr:row>
      <xdr:rowOff>1234</xdr:rowOff>
    </xdr:from>
    <xdr:to>
      <xdr:col>37</xdr:col>
      <xdr:colOff>492314</xdr:colOff>
      <xdr:row>83</xdr:row>
      <xdr:rowOff>74674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F00-000005000000}"/>
            </a:ext>
            <a:ext uri="{147F2762-F138-4A5C-976F-8EAC2B608ADB}">
              <a16:predDERef xmlns:a16="http://schemas.microsoft.com/office/drawing/2014/main" pre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94326</xdr:colOff>
      <xdr:row>7</xdr:row>
      <xdr:rowOff>45720</xdr:rowOff>
    </xdr:from>
    <xdr:to>
      <xdr:col>18</xdr:col>
      <xdr:colOff>61086</xdr:colOff>
      <xdr:row>44</xdr:row>
      <xdr:rowOff>119160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18</xdr:col>
      <xdr:colOff>83486</xdr:colOff>
      <xdr:row>7</xdr:row>
      <xdr:rowOff>45720</xdr:rowOff>
    </xdr:from>
    <xdr:to>
      <xdr:col>29</xdr:col>
      <xdr:colOff>50246</xdr:colOff>
      <xdr:row>44</xdr:row>
      <xdr:rowOff>119160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  <a:ext uri="{147F2762-F138-4A5C-976F-8EAC2B608ADB}">
              <a16:predDERef xmlns:a16="http://schemas.microsoft.com/office/drawing/2014/main" pre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541246</xdr:colOff>
      <xdr:row>5</xdr:row>
      <xdr:rowOff>99172</xdr:rowOff>
    </xdr:from>
    <xdr:to>
      <xdr:col>22</xdr:col>
      <xdr:colOff>508006</xdr:colOff>
      <xdr:row>42</xdr:row>
      <xdr:rowOff>172612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22</xdr:col>
      <xdr:colOff>533400</xdr:colOff>
      <xdr:row>5</xdr:row>
      <xdr:rowOff>100406</xdr:rowOff>
    </xdr:from>
    <xdr:to>
      <xdr:col>33</xdr:col>
      <xdr:colOff>500160</xdr:colOff>
      <xdr:row>42</xdr:row>
      <xdr:rowOff>173846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  <a:ext uri="{147F2762-F138-4A5C-976F-8EAC2B608ADB}">
              <a16:predDERef xmlns:a16="http://schemas.microsoft.com/office/drawing/2014/main" pre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"/>
  <sheetViews>
    <sheetView tabSelected="1" zoomScaleNormal="100" workbookViewId="0"/>
  </sheetViews>
  <sheetFormatPr defaultColWidth="9.109375" defaultRowHeight="14.4" x14ac:dyDescent="0.3"/>
  <cols>
    <col min="1" max="1" width="15" style="1" bestFit="1" customWidth="1"/>
    <col min="2" max="2" width="8.5546875" style="1" bestFit="1" customWidth="1"/>
    <col min="3" max="3" width="9.77734375" style="2" bestFit="1" customWidth="1"/>
    <col min="4" max="4" width="19.77734375" style="1" bestFit="1" customWidth="1"/>
    <col min="5" max="5" width="80.88671875" style="1" bestFit="1" customWidth="1"/>
    <col min="6" max="16384" width="9.109375" style="1"/>
  </cols>
  <sheetData>
    <row r="1" spans="1:6" x14ac:dyDescent="0.3">
      <c r="A1" s="1" t="s">
        <v>0</v>
      </c>
      <c r="B1" s="1" t="s">
        <v>39</v>
      </c>
      <c r="C1" s="2" t="s">
        <v>3</v>
      </c>
      <c r="D1" s="1" t="s">
        <v>2</v>
      </c>
      <c r="E1" s="1" t="s">
        <v>4</v>
      </c>
    </row>
    <row r="2" spans="1:6" x14ac:dyDescent="0.3">
      <c r="A2" s="1">
        <v>0</v>
      </c>
      <c r="B2" s="1">
        <v>0.32</v>
      </c>
      <c r="C2" s="2">
        <f t="shared" ref="C2:C37" si="0">IF($D2&gt;0.04045,POWER(($D2+0.055)/1.055, 2.4),$D2/12.92)*140</f>
        <v>0</v>
      </c>
      <c r="D2" s="1">
        <f t="shared" ref="D2:D44" si="1">A2/255</f>
        <v>0</v>
      </c>
      <c r="E2" s="1" t="s">
        <v>37</v>
      </c>
    </row>
    <row r="3" spans="1:6" x14ac:dyDescent="0.3">
      <c r="A3" s="1">
        <v>1</v>
      </c>
      <c r="B3" s="1">
        <v>0.32600000000000001</v>
      </c>
      <c r="C3" s="2">
        <f t="shared" si="0"/>
        <v>4.2493777696837251E-2</v>
      </c>
      <c r="D3" s="1">
        <f t="shared" si="1"/>
        <v>3.9215686274509803E-3</v>
      </c>
      <c r="E3" s="1" t="s">
        <v>35</v>
      </c>
    </row>
    <row r="4" spans="1:6" x14ac:dyDescent="0.3">
      <c r="A4" s="1">
        <v>2</v>
      </c>
      <c r="B4" s="1">
        <v>0.36499999999999999</v>
      </c>
      <c r="C4" s="2">
        <f t="shared" si="0"/>
        <v>8.4987555393674502E-2</v>
      </c>
      <c r="D4" s="1">
        <f t="shared" si="1"/>
        <v>7.8431372549019607E-3</v>
      </c>
      <c r="E4" s="1" t="s">
        <v>36</v>
      </c>
      <c r="F4" s="4"/>
    </row>
    <row r="5" spans="1:6" x14ac:dyDescent="0.3">
      <c r="A5" s="1">
        <v>3</v>
      </c>
      <c r="B5" s="1">
        <v>0.41199999999999998</v>
      </c>
      <c r="C5" s="2">
        <f t="shared" si="0"/>
        <v>0.12748133309051174</v>
      </c>
      <c r="D5" s="1">
        <f t="shared" si="1"/>
        <v>1.1764705882352941E-2</v>
      </c>
      <c r="E5" s="1" t="s">
        <v>38</v>
      </c>
    </row>
    <row r="6" spans="1:6" x14ac:dyDescent="0.3">
      <c r="A6" s="1">
        <v>4</v>
      </c>
      <c r="B6" s="1">
        <v>0.434</v>
      </c>
      <c r="C6" s="2">
        <f t="shared" si="0"/>
        <v>0.169975110787349</v>
      </c>
      <c r="D6" s="1">
        <f t="shared" si="1"/>
        <v>1.5686274509803921E-2</v>
      </c>
      <c r="E6" s="1" t="s">
        <v>52</v>
      </c>
    </row>
    <row r="7" spans="1:6" x14ac:dyDescent="0.3">
      <c r="A7" s="1">
        <v>5</v>
      </c>
      <c r="B7" s="1">
        <v>0.503</v>
      </c>
      <c r="C7" s="2">
        <f t="shared" si="0"/>
        <v>0.21246888848418624</v>
      </c>
      <c r="D7" s="1">
        <f t="shared" si="1"/>
        <v>1.9607843137254902E-2</v>
      </c>
    </row>
    <row r="8" spans="1:6" x14ac:dyDescent="0.3">
      <c r="A8" s="1">
        <v>6</v>
      </c>
      <c r="B8" s="1">
        <v>0.52700000000000002</v>
      </c>
      <c r="C8" s="2">
        <f t="shared" si="0"/>
        <v>0.25496266618102348</v>
      </c>
      <c r="D8" s="1">
        <f t="shared" si="1"/>
        <v>2.3529411764705882E-2</v>
      </c>
    </row>
    <row r="9" spans="1:6" x14ac:dyDescent="0.3">
      <c r="A9" s="1">
        <v>7</v>
      </c>
      <c r="B9" s="1">
        <v>0.621</v>
      </c>
      <c r="C9" s="2">
        <f t="shared" si="0"/>
        <v>0.29745644387786074</v>
      </c>
      <c r="D9" s="1">
        <f t="shared" si="1"/>
        <v>2.7450980392156862E-2</v>
      </c>
    </row>
    <row r="10" spans="1:6" x14ac:dyDescent="0.3">
      <c r="A10" s="1">
        <v>8</v>
      </c>
      <c r="B10" s="1">
        <v>0.7</v>
      </c>
      <c r="C10" s="2">
        <f t="shared" si="0"/>
        <v>0.33995022157469801</v>
      </c>
      <c r="D10" s="1">
        <f t="shared" si="1"/>
        <v>3.1372549019607843E-2</v>
      </c>
    </row>
    <row r="11" spans="1:6" x14ac:dyDescent="0.3">
      <c r="A11" s="1">
        <v>9</v>
      </c>
      <c r="B11" s="1">
        <v>0.70299999999999996</v>
      </c>
      <c r="C11" s="2">
        <f t="shared" si="0"/>
        <v>0.38244399927153522</v>
      </c>
      <c r="D11" s="1">
        <f t="shared" si="1"/>
        <v>3.5294117647058823E-2</v>
      </c>
    </row>
    <row r="12" spans="1:6" x14ac:dyDescent="0.3">
      <c r="A12" s="1">
        <v>10</v>
      </c>
      <c r="B12" s="1">
        <v>0.73199999999999998</v>
      </c>
      <c r="C12" s="2">
        <f t="shared" si="0"/>
        <v>0.42493777696837248</v>
      </c>
      <c r="D12" s="1">
        <f t="shared" si="1"/>
        <v>3.9215686274509803E-2</v>
      </c>
    </row>
    <row r="13" spans="1:6" x14ac:dyDescent="0.3">
      <c r="A13" s="1">
        <v>11</v>
      </c>
      <c r="B13" s="1">
        <v>0.82499999999999996</v>
      </c>
      <c r="C13" s="2">
        <f t="shared" si="0"/>
        <v>0.46851500694588227</v>
      </c>
      <c r="D13" s="1">
        <f t="shared" si="1"/>
        <v>4.3137254901960784E-2</v>
      </c>
    </row>
    <row r="14" spans="1:6" x14ac:dyDescent="0.3">
      <c r="A14" s="1">
        <v>12</v>
      </c>
      <c r="B14" s="1">
        <v>0.90800000000000003</v>
      </c>
      <c r="C14" s="2">
        <f t="shared" si="0"/>
        <v>0.51471102536664071</v>
      </c>
      <c r="D14" s="1">
        <f t="shared" si="1"/>
        <v>4.7058823529411764E-2</v>
      </c>
    </row>
    <row r="15" spans="1:6" x14ac:dyDescent="0.3">
      <c r="A15" s="1">
        <v>13</v>
      </c>
      <c r="B15" s="1">
        <v>0.97599999999999998</v>
      </c>
      <c r="C15" s="2">
        <f t="shared" si="0"/>
        <v>0.56346038258948317</v>
      </c>
      <c r="D15" s="1">
        <f t="shared" si="1"/>
        <v>5.0980392156862744E-2</v>
      </c>
    </row>
    <row r="16" spans="1:6" x14ac:dyDescent="0.3">
      <c r="A16" s="1">
        <v>14</v>
      </c>
      <c r="B16" s="1">
        <v>1.018</v>
      </c>
      <c r="C16" s="2">
        <f t="shared" si="0"/>
        <v>0.61480188523744106</v>
      </c>
      <c r="D16" s="1">
        <f t="shared" si="1"/>
        <v>5.4901960784313725E-2</v>
      </c>
    </row>
    <row r="17" spans="1:4" x14ac:dyDescent="0.3">
      <c r="A17" s="1">
        <v>15</v>
      </c>
      <c r="B17" s="1">
        <v>1.0740000000000001</v>
      </c>
      <c r="C17" s="2">
        <f t="shared" si="0"/>
        <v>0.66877348729712194</v>
      </c>
      <c r="D17" s="1">
        <f t="shared" si="1"/>
        <v>5.8823529411764705E-2</v>
      </c>
    </row>
    <row r="18" spans="1:4" x14ac:dyDescent="0.3">
      <c r="A18" s="1">
        <v>16</v>
      </c>
      <c r="B18" s="1">
        <v>1.155</v>
      </c>
      <c r="C18" s="2">
        <f t="shared" si="0"/>
        <v>0.72541233832737417</v>
      </c>
      <c r="D18" s="1">
        <f t="shared" si="1"/>
        <v>6.2745098039215685E-2</v>
      </c>
    </row>
    <row r="19" spans="1:4" x14ac:dyDescent="0.3">
      <c r="A19" s="1">
        <v>17</v>
      </c>
      <c r="B19" s="1">
        <v>1.2070000000000001</v>
      </c>
      <c r="C19" s="2">
        <f t="shared" si="0"/>
        <v>0.78475482738838176</v>
      </c>
      <c r="D19" s="1">
        <f t="shared" si="1"/>
        <v>6.6666666666666666E-2</v>
      </c>
    </row>
    <row r="20" spans="1:4" x14ac:dyDescent="0.3">
      <c r="A20" s="1">
        <v>18</v>
      </c>
      <c r="B20" s="1">
        <v>1.2869999999999999</v>
      </c>
      <c r="C20" s="2">
        <f t="shared" si="0"/>
        <v>0.84683662319998754</v>
      </c>
      <c r="D20" s="1">
        <f t="shared" si="1"/>
        <v>7.0588235294117646E-2</v>
      </c>
    </row>
    <row r="21" spans="1:4" x14ac:dyDescent="0.3">
      <c r="A21" s="1">
        <v>19</v>
      </c>
      <c r="B21" s="1">
        <v>1.329</v>
      </c>
      <c r="C21" s="2">
        <f t="shared" si="0"/>
        <v>0.91169271096322668</v>
      </c>
      <c r="D21" s="1">
        <f t="shared" si="1"/>
        <v>7.4509803921568626E-2</v>
      </c>
    </row>
    <row r="22" spans="1:4" x14ac:dyDescent="0.3">
      <c r="A22" s="1">
        <v>20</v>
      </c>
      <c r="B22" s="1">
        <v>1.462</v>
      </c>
      <c r="C22" s="2">
        <f t="shared" si="0"/>
        <v>0.97935742621715383</v>
      </c>
      <c r="D22" s="1">
        <f t="shared" si="1"/>
        <v>7.8431372549019607E-2</v>
      </c>
    </row>
    <row r="23" spans="1:4" x14ac:dyDescent="0.3">
      <c r="A23" s="1">
        <v>21</v>
      </c>
      <c r="B23" s="1">
        <v>1.661</v>
      </c>
      <c r="C23" s="2">
        <f t="shared" si="0"/>
        <v>1.0498644860516646</v>
      </c>
      <c r="D23" s="1">
        <f t="shared" si="1"/>
        <v>8.2352941176470587E-2</v>
      </c>
    </row>
    <row r="24" spans="1:4" x14ac:dyDescent="0.3">
      <c r="A24" s="1">
        <v>22</v>
      </c>
      <c r="B24" s="1">
        <v>1.7789999999999999</v>
      </c>
      <c r="C24" s="2">
        <f t="shared" si="0"/>
        <v>1.1232470179538991</v>
      </c>
      <c r="D24" s="1">
        <f t="shared" si="1"/>
        <v>8.6274509803921567E-2</v>
      </c>
    </row>
    <row r="25" spans="1:4" x14ac:dyDescent="0.3">
      <c r="A25" s="1">
        <v>23</v>
      </c>
      <c r="B25" s="1">
        <v>1.8939999999999999</v>
      </c>
      <c r="C25" s="2">
        <f t="shared" si="0"/>
        <v>1.1995375865297031</v>
      </c>
      <c r="D25" s="1">
        <f t="shared" si="1"/>
        <v>9.0196078431372548E-2</v>
      </c>
    </row>
    <row r="26" spans="1:4" x14ac:dyDescent="0.3">
      <c r="A26" s="1">
        <v>24</v>
      </c>
      <c r="B26" s="1">
        <v>1.996</v>
      </c>
      <c r="C26" s="2">
        <f t="shared" si="0"/>
        <v>1.2787682183109099</v>
      </c>
      <c r="D26" s="1">
        <f t="shared" si="1"/>
        <v>9.4117647058823528E-2</v>
      </c>
    </row>
    <row r="27" spans="1:4" x14ac:dyDescent="0.3">
      <c r="A27" s="1">
        <v>25</v>
      </c>
      <c r="B27" s="1">
        <v>2.117</v>
      </c>
      <c r="C27" s="2">
        <f t="shared" si="0"/>
        <v>1.3609704248332983</v>
      </c>
      <c r="D27" s="1">
        <f t="shared" si="1"/>
        <v>9.8039215686274508E-2</v>
      </c>
    </row>
    <row r="28" spans="1:4" x14ac:dyDescent="0.3">
      <c r="A28" s="1">
        <v>26</v>
      </c>
      <c r="B28" s="1">
        <v>2.2200000000000002</v>
      </c>
      <c r="C28" s="2">
        <f t="shared" si="0"/>
        <v>1.4461752241477714</v>
      </c>
      <c r="D28" s="1">
        <f t="shared" si="1"/>
        <v>0.10196078431372549</v>
      </c>
    </row>
    <row r="29" spans="1:4" x14ac:dyDescent="0.3">
      <c r="A29" s="1">
        <v>27</v>
      </c>
      <c r="B29" s="1">
        <v>2.2949999999999999</v>
      </c>
      <c r="C29" s="2">
        <f t="shared" si="0"/>
        <v>1.534413160908354</v>
      </c>
      <c r="D29" s="1">
        <f t="shared" si="1"/>
        <v>0.10588235294117647</v>
      </c>
    </row>
    <row r="30" spans="1:4" x14ac:dyDescent="0.3">
      <c r="A30" s="1">
        <v>28</v>
      </c>
      <c r="B30" s="1">
        <v>2.371</v>
      </c>
      <c r="C30" s="2">
        <f t="shared" si="0"/>
        <v>1.6257143251641444</v>
      </c>
      <c r="D30" s="1">
        <f t="shared" si="1"/>
        <v>0.10980392156862745</v>
      </c>
    </row>
    <row r="31" spans="1:4" x14ac:dyDescent="0.3">
      <c r="A31" s="1">
        <v>29</v>
      </c>
      <c r="B31" s="1">
        <v>2.4529999999999998</v>
      </c>
      <c r="C31" s="2">
        <f t="shared" si="0"/>
        <v>1.7201083699682223</v>
      </c>
      <c r="D31" s="1">
        <f t="shared" si="1"/>
        <v>0.11372549019607843</v>
      </c>
    </row>
    <row r="32" spans="1:4" x14ac:dyDescent="0.3">
      <c r="A32" s="1">
        <v>30</v>
      </c>
      <c r="B32" s="1">
        <v>2.548</v>
      </c>
      <c r="C32" s="2">
        <f t="shared" si="0"/>
        <v>1.8176245279042222</v>
      </c>
      <c r="D32" s="1">
        <f t="shared" si="1"/>
        <v>0.11764705882352941</v>
      </c>
    </row>
    <row r="33" spans="1:4" x14ac:dyDescent="0.3">
      <c r="A33" s="1">
        <v>31</v>
      </c>
      <c r="B33" s="1">
        <v>2.6179999999999999</v>
      </c>
      <c r="C33" s="2">
        <f t="shared" si="0"/>
        <v>1.9182916266205567</v>
      </c>
      <c r="D33" s="1">
        <f t="shared" si="1"/>
        <v>0.12156862745098039</v>
      </c>
    </row>
    <row r="34" spans="1:4" x14ac:dyDescent="0.3">
      <c r="A34" s="1">
        <v>32</v>
      </c>
      <c r="B34" s="1">
        <v>2.698</v>
      </c>
      <c r="C34" s="2">
        <f t="shared" si="0"/>
        <v>2.022138103452956</v>
      </c>
      <c r="D34" s="1">
        <f t="shared" si="1"/>
        <v>0.12549019607843137</v>
      </c>
    </row>
    <row r="35" spans="1:4" x14ac:dyDescent="0.3">
      <c r="A35" s="1">
        <v>40</v>
      </c>
      <c r="B35" s="1">
        <v>3.5720000000000001</v>
      </c>
      <c r="C35" s="2">
        <f t="shared" si="0"/>
        <v>2.9706614526404973</v>
      </c>
      <c r="D35" s="1">
        <f t="shared" si="1"/>
        <v>0.15686274509803921</v>
      </c>
    </row>
    <row r="36" spans="1:4" x14ac:dyDescent="0.3">
      <c r="A36" s="1">
        <v>50</v>
      </c>
      <c r="B36" s="1">
        <v>4.9020000000000001</v>
      </c>
      <c r="C36" s="2">
        <f t="shared" si="0"/>
        <v>4.4654446302216124</v>
      </c>
      <c r="D36" s="1">
        <f t="shared" si="1"/>
        <v>0.19607843137254902</v>
      </c>
    </row>
    <row r="37" spans="1:4" x14ac:dyDescent="0.3">
      <c r="A37" s="1">
        <v>60</v>
      </c>
      <c r="B37" s="1">
        <v>6.49</v>
      </c>
      <c r="C37" s="2">
        <f t="shared" si="0"/>
        <v>6.3260686139945754</v>
      </c>
      <c r="D37" s="1">
        <f t="shared" si="1"/>
        <v>0.23529411764705882</v>
      </c>
    </row>
    <row r="38" spans="1:4" x14ac:dyDescent="0.3">
      <c r="A38" s="1">
        <v>70</v>
      </c>
      <c r="B38" s="1">
        <v>8.3670000000000009</v>
      </c>
      <c r="C38" s="2">
        <f t="shared" ref="C38:C41" si="2">IF($D38&gt;0.04045,POWER(($D38+0.055)/1.055, 2.4),$D38/12.92)*140</f>
        <v>8.5744475924264645</v>
      </c>
      <c r="D38" s="1">
        <f t="shared" si="1"/>
        <v>0.27450980392156865</v>
      </c>
    </row>
    <row r="39" spans="1:4" x14ac:dyDescent="0.3">
      <c r="A39" s="1">
        <v>80</v>
      </c>
      <c r="B39" s="1">
        <v>10.42</v>
      </c>
      <c r="C39" s="2">
        <f t="shared" si="2"/>
        <v>11.230774844025561</v>
      </c>
      <c r="D39" s="1">
        <f t="shared" si="1"/>
        <v>0.31372549019607843</v>
      </c>
    </row>
    <row r="40" spans="1:4" x14ac:dyDescent="0.3">
      <c r="A40" s="1">
        <v>100</v>
      </c>
      <c r="B40" s="1">
        <v>15.78</v>
      </c>
      <c r="C40" s="2">
        <f t="shared" si="2"/>
        <v>17.841275260990642</v>
      </c>
      <c r="D40" s="1">
        <f t="shared" si="1"/>
        <v>0.39215686274509803</v>
      </c>
    </row>
    <row r="41" spans="1:4" x14ac:dyDescent="0.3">
      <c r="A41" s="1">
        <v>120</v>
      </c>
      <c r="B41" s="1">
        <v>22.33</v>
      </c>
      <c r="C41" s="2">
        <f t="shared" si="2"/>
        <v>26.294908122094899</v>
      </c>
      <c r="D41" s="1">
        <f t="shared" si="1"/>
        <v>0.47058823529411764</v>
      </c>
    </row>
    <row r="42" spans="1:4" x14ac:dyDescent="0.3">
      <c r="A42" s="1">
        <v>140</v>
      </c>
      <c r="B42" s="1">
        <v>30.24</v>
      </c>
      <c r="C42" s="2">
        <f t="shared" ref="C42:C44" si="3">IF($D42&gt;0.04045,POWER(($D42+0.055)/1.055, 2.4),$D42/12.92)*140</f>
        <v>36.715092054157473</v>
      </c>
      <c r="D42" s="1">
        <f t="shared" si="1"/>
        <v>0.5490196078431373</v>
      </c>
    </row>
    <row r="43" spans="1:4" x14ac:dyDescent="0.3">
      <c r="A43" s="1">
        <v>160</v>
      </c>
      <c r="B43" s="1">
        <v>39.57</v>
      </c>
      <c r="C43" s="2">
        <f t="shared" si="3"/>
        <v>49.214563930061509</v>
      </c>
      <c r="D43" s="1">
        <f t="shared" si="1"/>
        <v>0.62745098039215685</v>
      </c>
    </row>
    <row r="44" spans="1:4" x14ac:dyDescent="0.3">
      <c r="A44" s="1">
        <v>180</v>
      </c>
      <c r="B44" s="1">
        <v>50.51</v>
      </c>
      <c r="C44" s="2">
        <f t="shared" si="3"/>
        <v>63.897543245256649</v>
      </c>
      <c r="D44" s="1">
        <f t="shared" si="1"/>
        <v>0.70588235294117652</v>
      </c>
    </row>
    <row r="45" spans="1:4" x14ac:dyDescent="0.3">
      <c r="A45" s="1">
        <v>200</v>
      </c>
      <c r="B45" s="1">
        <v>62.79</v>
      </c>
      <c r="C45" s="2">
        <f t="shared" ref="C45:C48" si="4">IF($D45&gt;0.04045,POWER(($D45+0.055)/1.055, 2.4),$D45/12.92)*140</f>
        <v>80.861261660151087</v>
      </c>
      <c r="D45" s="1">
        <f t="shared" ref="D45:D48" si="5">A45/255</f>
        <v>0.78431372549019607</v>
      </c>
    </row>
    <row r="46" spans="1:4" x14ac:dyDescent="0.3">
      <c r="A46" s="1">
        <v>220</v>
      </c>
      <c r="B46" s="1">
        <v>76.91</v>
      </c>
      <c r="C46" s="2">
        <f t="shared" si="4"/>
        <v>100.19709007090731</v>
      </c>
      <c r="D46" s="1">
        <f t="shared" si="5"/>
        <v>0.86274509803921573</v>
      </c>
    </row>
    <row r="47" spans="1:4" x14ac:dyDescent="0.3">
      <c r="A47" s="1">
        <v>240</v>
      </c>
      <c r="B47" s="1">
        <v>92.9</v>
      </c>
      <c r="C47" s="2">
        <f t="shared" si="4"/>
        <v>121.99139668783161</v>
      </c>
      <c r="D47" s="1">
        <f t="shared" si="5"/>
        <v>0.94117647058823528</v>
      </c>
    </row>
    <row r="48" spans="1:4" x14ac:dyDescent="0.3">
      <c r="A48" s="1">
        <v>255</v>
      </c>
      <c r="B48" s="1">
        <v>105.9</v>
      </c>
      <c r="C48" s="2">
        <f t="shared" si="4"/>
        <v>140</v>
      </c>
      <c r="D48" s="1">
        <f t="shared" si="5"/>
        <v>1</v>
      </c>
    </row>
    <row r="49" spans="1:3" x14ac:dyDescent="0.3">
      <c r="A49" s="1">
        <v>150</v>
      </c>
      <c r="B49" s="1">
        <v>112.9</v>
      </c>
      <c r="C49" s="2">
        <f t="shared" ref="C49:C54" si="6">A49</f>
        <v>150</v>
      </c>
    </row>
    <row r="50" spans="1:3" x14ac:dyDescent="0.3">
      <c r="A50" s="1">
        <v>200</v>
      </c>
      <c r="B50" s="1">
        <v>148.30000000000001</v>
      </c>
      <c r="C50" s="2">
        <f t="shared" si="6"/>
        <v>200</v>
      </c>
    </row>
    <row r="51" spans="1:3" x14ac:dyDescent="0.3">
      <c r="A51" s="1">
        <v>250</v>
      </c>
      <c r="B51" s="1">
        <v>183.7</v>
      </c>
      <c r="C51" s="2">
        <f t="shared" si="6"/>
        <v>250</v>
      </c>
    </row>
    <row r="52" spans="1:3" x14ac:dyDescent="0.3">
      <c r="A52" s="1">
        <v>300</v>
      </c>
      <c r="B52" s="1">
        <v>218.1</v>
      </c>
      <c r="C52" s="2">
        <f t="shared" si="6"/>
        <v>300</v>
      </c>
    </row>
    <row r="53" spans="1:3" x14ac:dyDescent="0.3">
      <c r="A53" s="1">
        <v>350</v>
      </c>
      <c r="B53" s="1">
        <v>253.4</v>
      </c>
      <c r="C53" s="2">
        <f t="shared" si="6"/>
        <v>350</v>
      </c>
    </row>
    <row r="54" spans="1:3" x14ac:dyDescent="0.3">
      <c r="A54" s="1">
        <v>400</v>
      </c>
      <c r="B54" s="1">
        <v>287.5</v>
      </c>
      <c r="C54" s="2">
        <f t="shared" si="6"/>
        <v>400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"/>
  <sheetViews>
    <sheetView zoomScaleNormal="100" workbookViewId="0">
      <selection activeCell="H5" sqref="H5"/>
    </sheetView>
  </sheetViews>
  <sheetFormatPr defaultColWidth="9.109375" defaultRowHeight="14.4" x14ac:dyDescent="0.3"/>
  <cols>
    <col min="1" max="1" width="15" style="1" bestFit="1" customWidth="1"/>
    <col min="2" max="2" width="8.5546875" style="1" bestFit="1" customWidth="1"/>
    <col min="3" max="3" width="8.21875" style="1" bestFit="1" customWidth="1"/>
    <col min="4" max="4" width="6" style="1" bestFit="1" customWidth="1"/>
    <col min="5" max="5" width="26.88671875" style="1" bestFit="1" customWidth="1"/>
    <col min="6" max="6" width="9.77734375" style="2" bestFit="1" customWidth="1"/>
    <col min="7" max="7" width="19.77734375" style="1" bestFit="1" customWidth="1"/>
    <col min="8" max="8" width="32.109375" style="1" bestFit="1" customWidth="1"/>
    <col min="9" max="16384" width="9.109375" style="1"/>
  </cols>
  <sheetData>
    <row r="1" spans="1:9" x14ac:dyDescent="0.3">
      <c r="A1" s="1" t="s">
        <v>0</v>
      </c>
      <c r="B1" s="1" t="s">
        <v>39</v>
      </c>
      <c r="C1" s="1" t="s">
        <v>40</v>
      </c>
      <c r="D1" s="1" t="s">
        <v>8</v>
      </c>
      <c r="E1" s="1" t="s">
        <v>30</v>
      </c>
      <c r="F1" s="2" t="s">
        <v>3</v>
      </c>
      <c r="G1" s="1" t="s">
        <v>2</v>
      </c>
      <c r="H1" s="1" t="s">
        <v>4</v>
      </c>
    </row>
    <row r="2" spans="1:9" x14ac:dyDescent="0.3">
      <c r="A2" s="1">
        <v>0</v>
      </c>
      <c r="B2" s="1">
        <v>7.2999999999999995E-2</v>
      </c>
      <c r="C2" s="1">
        <v>0.217</v>
      </c>
      <c r="D2" s="1">
        <f>C2-B2</f>
        <v>0.14400000000000002</v>
      </c>
      <c r="E2" s="1">
        <f>B2-$B$2</f>
        <v>0</v>
      </c>
      <c r="F2" s="2">
        <f>IF($G2&gt;0.04045,POWER(($G2+0.055)/1.055, 2.4),$G2/12.92)*80</f>
        <v>0</v>
      </c>
      <c r="G2" s="1">
        <f t="shared" ref="G2:G54" si="0">A2/255</f>
        <v>0</v>
      </c>
      <c r="H2" s="1" t="s">
        <v>41</v>
      </c>
    </row>
    <row r="3" spans="1:9" x14ac:dyDescent="0.3">
      <c r="A3" s="1">
        <v>1</v>
      </c>
      <c r="B3" s="1">
        <v>7.8E-2</v>
      </c>
      <c r="C3" s="1">
        <v>0.221</v>
      </c>
      <c r="D3" s="1">
        <f t="shared" ref="D3:D63" si="1">C3-B3</f>
        <v>0.14300000000000002</v>
      </c>
      <c r="E3" s="1">
        <f t="shared" ref="E3:E63" si="2">B3-$B$2</f>
        <v>5.0000000000000044E-3</v>
      </c>
      <c r="F3" s="2">
        <f t="shared" ref="F3:F63" si="3">IF($G3&gt;0.04045,POWER(($G3+0.055)/1.055, 2.4),$G3/12.92)*80</f>
        <v>2.4282158683907002E-2</v>
      </c>
      <c r="G3" s="1">
        <f t="shared" si="0"/>
        <v>3.9215686274509803E-3</v>
      </c>
      <c r="H3" s="1" t="s">
        <v>42</v>
      </c>
    </row>
    <row r="4" spans="1:9" x14ac:dyDescent="0.3">
      <c r="A4" s="1">
        <v>2</v>
      </c>
      <c r="B4" s="1">
        <v>8.5999999999999993E-2</v>
      </c>
      <c r="C4" s="1">
        <v>0.22900000000000001</v>
      </c>
      <c r="D4" s="1">
        <f t="shared" si="1"/>
        <v>0.14300000000000002</v>
      </c>
      <c r="E4" s="1">
        <f t="shared" si="2"/>
        <v>1.2999999999999998E-2</v>
      </c>
      <c r="F4" s="2">
        <f t="shared" si="3"/>
        <v>4.8564317367814004E-2</v>
      </c>
      <c r="G4" s="1">
        <f t="shared" si="0"/>
        <v>7.8431372549019607E-3</v>
      </c>
      <c r="H4" s="1" t="s">
        <v>38</v>
      </c>
      <c r="I4" s="4"/>
    </row>
    <row r="5" spans="1:9" x14ac:dyDescent="0.3">
      <c r="A5" s="1">
        <v>3</v>
      </c>
      <c r="B5" s="1">
        <v>9.7000000000000003E-2</v>
      </c>
      <c r="C5" s="1">
        <v>0.24099999999999999</v>
      </c>
      <c r="D5" s="1">
        <f t="shared" si="1"/>
        <v>0.14399999999999999</v>
      </c>
      <c r="E5" s="1">
        <f t="shared" si="2"/>
        <v>2.4000000000000007E-2</v>
      </c>
      <c r="F5" s="2">
        <f t="shared" si="3"/>
        <v>7.2846476051720996E-2</v>
      </c>
      <c r="G5" s="1">
        <f t="shared" si="0"/>
        <v>1.1764705882352941E-2</v>
      </c>
      <c r="H5" s="1" t="s">
        <v>52</v>
      </c>
    </row>
    <row r="6" spans="1:9" x14ac:dyDescent="0.3">
      <c r="A6" s="1">
        <v>4</v>
      </c>
      <c r="B6" s="1">
        <v>0.111</v>
      </c>
      <c r="C6" s="1">
        <v>0.255</v>
      </c>
      <c r="D6" s="1">
        <f t="shared" si="1"/>
        <v>0.14400000000000002</v>
      </c>
      <c r="E6" s="1">
        <f t="shared" si="2"/>
        <v>3.8000000000000006E-2</v>
      </c>
      <c r="F6" s="2">
        <f t="shared" si="3"/>
        <v>9.7128634735628008E-2</v>
      </c>
      <c r="G6" s="1">
        <f t="shared" si="0"/>
        <v>1.5686274509803921E-2</v>
      </c>
    </row>
    <row r="7" spans="1:9" x14ac:dyDescent="0.3">
      <c r="A7" s="1">
        <v>5</v>
      </c>
      <c r="B7" s="1">
        <v>0.127</v>
      </c>
      <c r="C7" s="1">
        <v>0.27100000000000002</v>
      </c>
      <c r="D7" s="1">
        <f t="shared" si="1"/>
        <v>0.14400000000000002</v>
      </c>
      <c r="E7" s="1">
        <f t="shared" si="2"/>
        <v>5.4000000000000006E-2</v>
      </c>
      <c r="F7" s="2">
        <f t="shared" si="3"/>
        <v>0.12141079341953499</v>
      </c>
      <c r="G7" s="1">
        <f t="shared" si="0"/>
        <v>1.9607843137254902E-2</v>
      </c>
    </row>
    <row r="8" spans="1:9" x14ac:dyDescent="0.3">
      <c r="A8" s="1">
        <v>6</v>
      </c>
      <c r="B8" s="1">
        <v>0.14499999999999999</v>
      </c>
      <c r="C8" s="1">
        <v>0.28899999999999998</v>
      </c>
      <c r="D8" s="1">
        <f t="shared" si="1"/>
        <v>0.14399999999999999</v>
      </c>
      <c r="E8" s="1">
        <f t="shared" si="2"/>
        <v>7.1999999999999995E-2</v>
      </c>
      <c r="F8" s="2">
        <f t="shared" si="3"/>
        <v>0.14569295210344199</v>
      </c>
      <c r="G8" s="1">
        <f t="shared" si="0"/>
        <v>2.3529411764705882E-2</v>
      </c>
    </row>
    <row r="9" spans="1:9" x14ac:dyDescent="0.3">
      <c r="A9" s="1">
        <v>7</v>
      </c>
      <c r="B9" s="1">
        <v>0.16300000000000001</v>
      </c>
      <c r="C9" s="1">
        <v>0.307</v>
      </c>
      <c r="D9" s="1">
        <f t="shared" si="1"/>
        <v>0.14399999999999999</v>
      </c>
      <c r="E9" s="1">
        <f t="shared" si="2"/>
        <v>9.0000000000000011E-2</v>
      </c>
      <c r="F9" s="2">
        <f t="shared" si="3"/>
        <v>0.169975110787349</v>
      </c>
      <c r="G9" s="1">
        <f t="shared" si="0"/>
        <v>2.7450980392156862E-2</v>
      </c>
    </row>
    <row r="10" spans="1:9" x14ac:dyDescent="0.3">
      <c r="A10" s="1">
        <v>8</v>
      </c>
      <c r="B10" s="1">
        <v>0.17699999999999999</v>
      </c>
      <c r="C10" s="1">
        <v>0.32</v>
      </c>
      <c r="D10" s="1">
        <f t="shared" si="1"/>
        <v>0.14300000000000002</v>
      </c>
      <c r="E10" s="1">
        <f t="shared" si="2"/>
        <v>0.104</v>
      </c>
      <c r="F10" s="2">
        <f t="shared" si="3"/>
        <v>0.19425726947125602</v>
      </c>
      <c r="G10" s="1">
        <f t="shared" si="0"/>
        <v>3.1372549019607843E-2</v>
      </c>
    </row>
    <row r="11" spans="1:9" x14ac:dyDescent="0.3">
      <c r="A11" s="1">
        <v>9</v>
      </c>
      <c r="B11" s="1">
        <v>0.19600000000000001</v>
      </c>
      <c r="C11" s="1">
        <v>0.34</v>
      </c>
      <c r="D11" s="1">
        <f t="shared" si="1"/>
        <v>0.14400000000000002</v>
      </c>
      <c r="E11" s="1">
        <f t="shared" si="2"/>
        <v>0.12300000000000001</v>
      </c>
      <c r="F11" s="2">
        <f t="shared" si="3"/>
        <v>0.21853942815516297</v>
      </c>
      <c r="G11" s="1">
        <f t="shared" si="0"/>
        <v>3.5294117647058823E-2</v>
      </c>
    </row>
    <row r="12" spans="1:9" x14ac:dyDescent="0.3">
      <c r="A12" s="1">
        <v>10</v>
      </c>
      <c r="B12" s="1">
        <v>0.218</v>
      </c>
      <c r="C12" s="1">
        <v>0.36099999999999999</v>
      </c>
      <c r="D12" s="1">
        <f t="shared" si="1"/>
        <v>0.14299999999999999</v>
      </c>
      <c r="E12" s="1">
        <f t="shared" si="2"/>
        <v>0.14500000000000002</v>
      </c>
      <c r="F12" s="2">
        <f t="shared" si="3"/>
        <v>0.24282158683906999</v>
      </c>
      <c r="G12" s="1">
        <f t="shared" si="0"/>
        <v>3.9215686274509803E-2</v>
      </c>
    </row>
    <row r="13" spans="1:9" x14ac:dyDescent="0.3">
      <c r="A13" s="1">
        <v>11</v>
      </c>
      <c r="B13" s="1">
        <v>0.23899999999999999</v>
      </c>
      <c r="C13" s="1">
        <v>0.38200000000000001</v>
      </c>
      <c r="D13" s="1">
        <f t="shared" si="1"/>
        <v>0.14300000000000002</v>
      </c>
      <c r="E13" s="1">
        <f t="shared" si="2"/>
        <v>0.16599999999999998</v>
      </c>
      <c r="F13" s="2">
        <f t="shared" si="3"/>
        <v>0.26772286111193272</v>
      </c>
      <c r="G13" s="1">
        <f t="shared" si="0"/>
        <v>4.3137254901960784E-2</v>
      </c>
    </row>
    <row r="14" spans="1:9" x14ac:dyDescent="0.3">
      <c r="A14" s="1">
        <v>12</v>
      </c>
      <c r="B14" s="1">
        <v>0.26100000000000001</v>
      </c>
      <c r="C14" s="1">
        <v>0.40400000000000003</v>
      </c>
      <c r="D14" s="1">
        <f t="shared" si="1"/>
        <v>0.14300000000000002</v>
      </c>
      <c r="E14" s="1">
        <f t="shared" si="2"/>
        <v>0.188</v>
      </c>
      <c r="F14" s="2">
        <f t="shared" si="3"/>
        <v>0.2941205859237947</v>
      </c>
      <c r="G14" s="1">
        <f t="shared" si="0"/>
        <v>4.7058823529411764E-2</v>
      </c>
    </row>
    <row r="15" spans="1:9" x14ac:dyDescent="0.3">
      <c r="A15" s="1">
        <v>13</v>
      </c>
      <c r="B15" s="1">
        <v>0.28399999999999997</v>
      </c>
      <c r="C15" s="1">
        <v>0.42699999999999999</v>
      </c>
      <c r="D15" s="1">
        <f t="shared" si="1"/>
        <v>0.14300000000000002</v>
      </c>
      <c r="E15" s="1">
        <f t="shared" si="2"/>
        <v>0.21099999999999997</v>
      </c>
      <c r="F15" s="2">
        <f t="shared" si="3"/>
        <v>0.32197736147970468</v>
      </c>
      <c r="G15" s="1">
        <f t="shared" si="0"/>
        <v>5.0980392156862744E-2</v>
      </c>
    </row>
    <row r="16" spans="1:9" x14ac:dyDescent="0.3">
      <c r="A16" s="1">
        <v>14</v>
      </c>
      <c r="B16" s="1">
        <v>0.309</v>
      </c>
      <c r="C16" s="1">
        <v>0.45300000000000001</v>
      </c>
      <c r="D16" s="1">
        <f t="shared" si="1"/>
        <v>0.14400000000000002</v>
      </c>
      <c r="E16" s="1">
        <f t="shared" si="2"/>
        <v>0.23599999999999999</v>
      </c>
      <c r="F16" s="2">
        <f t="shared" si="3"/>
        <v>0.35131536299282345</v>
      </c>
      <c r="G16" s="1">
        <f t="shared" si="0"/>
        <v>5.4901960784313725E-2</v>
      </c>
    </row>
    <row r="17" spans="1:7" x14ac:dyDescent="0.3">
      <c r="A17" s="1">
        <v>15</v>
      </c>
      <c r="B17" s="1">
        <v>0.33</v>
      </c>
      <c r="C17" s="1">
        <v>0.47399999999999998</v>
      </c>
      <c r="D17" s="1">
        <f t="shared" si="1"/>
        <v>0.14399999999999996</v>
      </c>
      <c r="E17" s="1">
        <f t="shared" si="2"/>
        <v>0.25700000000000001</v>
      </c>
      <c r="F17" s="2">
        <f t="shared" si="3"/>
        <v>0.38215627845549827</v>
      </c>
      <c r="G17" s="1">
        <f t="shared" si="0"/>
        <v>5.8823529411764705E-2</v>
      </c>
    </row>
    <row r="18" spans="1:7" x14ac:dyDescent="0.3">
      <c r="A18" s="1">
        <v>16</v>
      </c>
      <c r="B18" s="1">
        <v>0.35199999999999998</v>
      </c>
      <c r="C18" s="1">
        <v>0.496</v>
      </c>
      <c r="D18" s="1">
        <f t="shared" si="1"/>
        <v>0.14400000000000002</v>
      </c>
      <c r="E18" s="1">
        <f t="shared" si="2"/>
        <v>0.27899999999999997</v>
      </c>
      <c r="F18" s="2">
        <f t="shared" si="3"/>
        <v>0.41452133618707093</v>
      </c>
      <c r="G18" s="1">
        <f t="shared" si="0"/>
        <v>6.2745098039215685E-2</v>
      </c>
    </row>
    <row r="19" spans="1:7" x14ac:dyDescent="0.3">
      <c r="A19" s="1">
        <v>17</v>
      </c>
      <c r="B19" s="1">
        <v>0.38100000000000001</v>
      </c>
      <c r="C19" s="1">
        <v>0.52400000000000002</v>
      </c>
      <c r="D19" s="1">
        <f t="shared" si="1"/>
        <v>0.14300000000000002</v>
      </c>
      <c r="E19" s="1">
        <f t="shared" si="2"/>
        <v>0.308</v>
      </c>
      <c r="F19" s="2">
        <f t="shared" si="3"/>
        <v>0.44843132993621815</v>
      </c>
      <c r="G19" s="1">
        <f t="shared" si="0"/>
        <v>6.6666666666666666E-2</v>
      </c>
    </row>
    <row r="20" spans="1:7" x14ac:dyDescent="0.3">
      <c r="A20" s="1">
        <v>18</v>
      </c>
      <c r="B20" s="1">
        <v>0.40799999999999997</v>
      </c>
      <c r="C20" s="1">
        <v>0.55200000000000005</v>
      </c>
      <c r="D20" s="1">
        <f t="shared" si="1"/>
        <v>0.14400000000000007</v>
      </c>
      <c r="E20" s="1">
        <f t="shared" si="2"/>
        <v>0.33499999999999996</v>
      </c>
      <c r="F20" s="2">
        <f t="shared" si="3"/>
        <v>0.4839066418285643</v>
      </c>
      <c r="G20" s="1">
        <f t="shared" si="0"/>
        <v>7.0588235294117646E-2</v>
      </c>
    </row>
    <row r="21" spans="1:7" x14ac:dyDescent="0.3">
      <c r="A21" s="1">
        <v>19</v>
      </c>
      <c r="B21" s="1">
        <v>0.435</v>
      </c>
      <c r="C21" s="1">
        <v>0.57899999999999996</v>
      </c>
      <c r="D21" s="1">
        <f t="shared" si="1"/>
        <v>0.14399999999999996</v>
      </c>
      <c r="E21" s="1">
        <f t="shared" si="2"/>
        <v>0.36199999999999999</v>
      </c>
      <c r="F21" s="2">
        <f t="shared" si="3"/>
        <v>0.52096726340755806</v>
      </c>
      <c r="G21" s="1">
        <f t="shared" si="0"/>
        <v>7.4509803921568626E-2</v>
      </c>
    </row>
    <row r="22" spans="1:7" x14ac:dyDescent="0.3">
      <c r="A22" s="1">
        <v>20</v>
      </c>
      <c r="B22" s="1">
        <v>0.47099999999999997</v>
      </c>
      <c r="C22" s="1">
        <v>0.61599999999999999</v>
      </c>
      <c r="D22" s="1">
        <f t="shared" si="1"/>
        <v>0.14500000000000002</v>
      </c>
      <c r="E22" s="1">
        <f t="shared" si="2"/>
        <v>0.39799999999999996</v>
      </c>
      <c r="F22" s="2">
        <f t="shared" si="3"/>
        <v>0.55963281498123074</v>
      </c>
      <c r="G22" s="1">
        <f t="shared" si="0"/>
        <v>7.8431372549019607E-2</v>
      </c>
    </row>
    <row r="23" spans="1:7" x14ac:dyDescent="0.3">
      <c r="A23" s="1">
        <v>21</v>
      </c>
      <c r="B23" s="1">
        <v>0.505</v>
      </c>
      <c r="C23" s="1">
        <v>0.65</v>
      </c>
      <c r="D23" s="1">
        <f t="shared" si="1"/>
        <v>0.14500000000000002</v>
      </c>
      <c r="E23" s="1">
        <f t="shared" si="2"/>
        <v>0.432</v>
      </c>
      <c r="F23" s="2">
        <f t="shared" si="3"/>
        <v>0.59992256345809403</v>
      </c>
      <c r="G23" s="1">
        <f t="shared" si="0"/>
        <v>8.2352941176470587E-2</v>
      </c>
    </row>
    <row r="24" spans="1:7" x14ac:dyDescent="0.3">
      <c r="A24" s="1">
        <v>22</v>
      </c>
      <c r="B24" s="1">
        <v>0.53400000000000003</v>
      </c>
      <c r="C24" s="1">
        <v>0.67800000000000005</v>
      </c>
      <c r="D24" s="1">
        <f t="shared" si="1"/>
        <v>0.14400000000000002</v>
      </c>
      <c r="E24" s="1">
        <f t="shared" si="2"/>
        <v>0.46100000000000002</v>
      </c>
      <c r="F24" s="2">
        <f t="shared" si="3"/>
        <v>0.64185543883079954</v>
      </c>
      <c r="G24" s="1">
        <f t="shared" si="0"/>
        <v>8.6274509803921567E-2</v>
      </c>
    </row>
    <row r="25" spans="1:7" x14ac:dyDescent="0.3">
      <c r="A25" s="1">
        <v>23</v>
      </c>
      <c r="B25" s="1">
        <v>0.56499999999999995</v>
      </c>
      <c r="C25" s="1">
        <v>0.71099999999999997</v>
      </c>
      <c r="D25" s="1">
        <f t="shared" si="1"/>
        <v>0.14600000000000002</v>
      </c>
      <c r="E25" s="1">
        <f t="shared" si="2"/>
        <v>0.49199999999999994</v>
      </c>
      <c r="F25" s="2">
        <f t="shared" si="3"/>
        <v>0.68545004944554466</v>
      </c>
      <c r="G25" s="1">
        <f t="shared" si="0"/>
        <v>9.0196078431372548E-2</v>
      </c>
    </row>
    <row r="26" spans="1:7" x14ac:dyDescent="0.3">
      <c r="A26" s="1">
        <v>24</v>
      </c>
      <c r="B26" s="1">
        <v>0.60499999999999998</v>
      </c>
      <c r="C26" s="1">
        <v>0.751</v>
      </c>
      <c r="D26" s="1">
        <f t="shared" si="1"/>
        <v>0.14600000000000002</v>
      </c>
      <c r="E26" s="1">
        <f t="shared" si="2"/>
        <v>0.53200000000000003</v>
      </c>
      <c r="F26" s="2">
        <f t="shared" si="3"/>
        <v>0.73072469617766278</v>
      </c>
      <c r="G26" s="1">
        <f t="shared" si="0"/>
        <v>9.4117647058823528E-2</v>
      </c>
    </row>
    <row r="27" spans="1:7" x14ac:dyDescent="0.3">
      <c r="A27" s="1">
        <v>25</v>
      </c>
      <c r="B27" s="1">
        <v>0.64400000000000002</v>
      </c>
      <c r="C27" s="1">
        <v>0.78900000000000003</v>
      </c>
      <c r="D27" s="1">
        <f t="shared" si="1"/>
        <v>0.14500000000000002</v>
      </c>
      <c r="E27" s="1">
        <f t="shared" si="2"/>
        <v>0.57100000000000006</v>
      </c>
      <c r="F27" s="2">
        <f t="shared" si="3"/>
        <v>0.77769738561902768</v>
      </c>
      <c r="G27" s="1">
        <f t="shared" si="0"/>
        <v>9.8039215686274508E-2</v>
      </c>
    </row>
    <row r="28" spans="1:7" x14ac:dyDescent="0.3">
      <c r="A28" s="1">
        <v>26</v>
      </c>
      <c r="B28" s="1">
        <v>0.68300000000000005</v>
      </c>
      <c r="C28" s="1">
        <v>0.82899999999999996</v>
      </c>
      <c r="D28" s="1">
        <f t="shared" si="1"/>
        <v>0.14599999999999991</v>
      </c>
      <c r="E28" s="1">
        <f t="shared" si="2"/>
        <v>0.6100000000000001</v>
      </c>
      <c r="F28" s="2">
        <f t="shared" si="3"/>
        <v>0.82638584237015511</v>
      </c>
      <c r="G28" s="1">
        <f t="shared" si="0"/>
        <v>0.10196078431372549</v>
      </c>
    </row>
    <row r="29" spans="1:7" x14ac:dyDescent="0.3">
      <c r="A29" s="1">
        <v>27</v>
      </c>
      <c r="B29" s="1">
        <v>0.73499999999999999</v>
      </c>
      <c r="C29" s="1">
        <v>0.88100000000000001</v>
      </c>
      <c r="D29" s="1">
        <f t="shared" si="1"/>
        <v>0.14600000000000002</v>
      </c>
      <c r="E29" s="1">
        <f t="shared" si="2"/>
        <v>0.66200000000000003</v>
      </c>
      <c r="F29" s="2">
        <f t="shared" si="3"/>
        <v>0.87680752051905941</v>
      </c>
      <c r="G29" s="1">
        <f t="shared" si="0"/>
        <v>0.10588235294117647</v>
      </c>
    </row>
    <row r="30" spans="1:7" x14ac:dyDescent="0.3">
      <c r="A30" s="1">
        <v>28</v>
      </c>
      <c r="B30" s="1">
        <v>0.78400000000000003</v>
      </c>
      <c r="C30" s="1">
        <v>0.93</v>
      </c>
      <c r="D30" s="1">
        <f t="shared" si="1"/>
        <v>0.14600000000000002</v>
      </c>
      <c r="E30" s="1">
        <f t="shared" si="2"/>
        <v>0.71100000000000008</v>
      </c>
      <c r="F30" s="2">
        <f t="shared" si="3"/>
        <v>0.92897961437951104</v>
      </c>
      <c r="G30" s="1">
        <f t="shared" si="0"/>
        <v>0.10980392156862745</v>
      </c>
    </row>
    <row r="31" spans="1:7" x14ac:dyDescent="0.3">
      <c r="A31" s="1">
        <v>29</v>
      </c>
      <c r="B31" s="1">
        <v>0.82699999999999996</v>
      </c>
      <c r="C31" s="1">
        <v>0.97299999999999998</v>
      </c>
      <c r="D31" s="1">
        <f t="shared" si="1"/>
        <v>0.14600000000000002</v>
      </c>
      <c r="E31" s="1">
        <f t="shared" si="2"/>
        <v>0.754</v>
      </c>
      <c r="F31" s="2">
        <f t="shared" si="3"/>
        <v>0.98291906855326983</v>
      </c>
      <c r="G31" s="1">
        <f t="shared" si="0"/>
        <v>0.11372549019607843</v>
      </c>
    </row>
    <row r="32" spans="1:7" x14ac:dyDescent="0.3">
      <c r="A32" s="1">
        <v>30</v>
      </c>
      <c r="B32" s="1">
        <v>0.88200000000000001</v>
      </c>
      <c r="C32" s="1">
        <v>1.028</v>
      </c>
      <c r="D32" s="1">
        <f t="shared" si="1"/>
        <v>0.14600000000000002</v>
      </c>
      <c r="E32" s="1">
        <f t="shared" si="2"/>
        <v>0.80900000000000005</v>
      </c>
      <c r="F32" s="2">
        <f t="shared" si="3"/>
        <v>1.0386425873738412</v>
      </c>
      <c r="G32" s="1">
        <f t="shared" si="0"/>
        <v>0.11764705882352941</v>
      </c>
    </row>
    <row r="33" spans="1:7" x14ac:dyDescent="0.3">
      <c r="A33" s="1">
        <v>31</v>
      </c>
      <c r="B33" s="1">
        <v>0.93400000000000005</v>
      </c>
      <c r="C33" s="1">
        <v>1.0820000000000001</v>
      </c>
      <c r="D33" s="1">
        <f t="shared" si="1"/>
        <v>0.14800000000000002</v>
      </c>
      <c r="E33" s="1">
        <f t="shared" si="2"/>
        <v>0.8610000000000001</v>
      </c>
      <c r="F33" s="2">
        <f t="shared" si="3"/>
        <v>1.0961666437831754</v>
      </c>
      <c r="G33" s="1">
        <f t="shared" si="0"/>
        <v>0.12156862745098039</v>
      </c>
    </row>
    <row r="34" spans="1:7" x14ac:dyDescent="0.3">
      <c r="A34" s="1">
        <v>32</v>
      </c>
      <c r="B34" s="1">
        <v>0.995</v>
      </c>
      <c r="C34" s="1">
        <v>1.1419999999999999</v>
      </c>
      <c r="D34" s="1">
        <f t="shared" si="1"/>
        <v>0.14699999999999991</v>
      </c>
      <c r="E34" s="1">
        <f t="shared" si="2"/>
        <v>0.92200000000000004</v>
      </c>
      <c r="F34" s="2">
        <f t="shared" si="3"/>
        <v>1.1555074876874034</v>
      </c>
      <c r="G34" s="1">
        <f t="shared" si="0"/>
        <v>0.12549019607843137</v>
      </c>
    </row>
    <row r="35" spans="1:7" x14ac:dyDescent="0.3">
      <c r="A35" s="1">
        <v>33</v>
      </c>
      <c r="B35" s="1">
        <v>1.052</v>
      </c>
      <c r="C35" s="1">
        <v>1.198</v>
      </c>
      <c r="D35" s="1">
        <f t="shared" si="1"/>
        <v>0.14599999999999991</v>
      </c>
      <c r="E35" s="1">
        <f t="shared" si="2"/>
        <v>0.97900000000000009</v>
      </c>
      <c r="F35" s="2">
        <f t="shared" si="3"/>
        <v>1.2166811538330171</v>
      </c>
      <c r="G35" s="1">
        <f t="shared" si="0"/>
        <v>0.12941176470588237</v>
      </c>
    </row>
    <row r="36" spans="1:7" x14ac:dyDescent="0.3">
      <c r="A36" s="1">
        <v>34</v>
      </c>
      <c r="B36" s="1">
        <v>1.1200000000000001</v>
      </c>
      <c r="C36" s="1">
        <v>1.266</v>
      </c>
      <c r="D36" s="1">
        <f t="shared" si="1"/>
        <v>0.14599999999999991</v>
      </c>
      <c r="E36" s="1">
        <f t="shared" si="2"/>
        <v>1.0470000000000002</v>
      </c>
      <c r="F36" s="2">
        <f t="shared" si="3"/>
        <v>1.2797034692407707</v>
      </c>
      <c r="G36" s="1">
        <f t="shared" si="0"/>
        <v>0.13333333333333333</v>
      </c>
    </row>
    <row r="37" spans="1:7" x14ac:dyDescent="0.3">
      <c r="A37" s="1">
        <v>35</v>
      </c>
      <c r="B37" s="1">
        <v>1.1970000000000001</v>
      </c>
      <c r="C37" s="1">
        <v>1.3420000000000001</v>
      </c>
      <c r="D37" s="1">
        <f t="shared" si="1"/>
        <v>0.14500000000000002</v>
      </c>
      <c r="E37" s="1">
        <f t="shared" si="2"/>
        <v>1.1240000000000001</v>
      </c>
      <c r="F37" s="2">
        <f t="shared" si="3"/>
        <v>1.3445900602309913</v>
      </c>
      <c r="G37" s="1">
        <f t="shared" si="0"/>
        <v>0.13725490196078433</v>
      </c>
    </row>
    <row r="38" spans="1:7" x14ac:dyDescent="0.3">
      <c r="A38" s="1">
        <v>36</v>
      </c>
      <c r="B38" s="1">
        <v>1.248</v>
      </c>
      <c r="C38" s="1">
        <v>1.395</v>
      </c>
      <c r="D38" s="1">
        <f t="shared" si="1"/>
        <v>0.14700000000000002</v>
      </c>
      <c r="E38" s="1">
        <f t="shared" si="2"/>
        <v>1.175</v>
      </c>
      <c r="F38" s="2">
        <f t="shared" si="3"/>
        <v>1.411356359070727</v>
      </c>
      <c r="G38" s="1">
        <f t="shared" si="0"/>
        <v>0.14117647058823529</v>
      </c>
    </row>
    <row r="39" spans="1:7" x14ac:dyDescent="0.3">
      <c r="A39" s="1">
        <v>37</v>
      </c>
      <c r="B39" s="1">
        <v>1.3240000000000001</v>
      </c>
      <c r="C39" s="1">
        <v>1.47</v>
      </c>
      <c r="D39" s="1">
        <f t="shared" si="1"/>
        <v>0.14599999999999991</v>
      </c>
      <c r="E39" s="1">
        <f t="shared" si="2"/>
        <v>1.2510000000000001</v>
      </c>
      <c r="F39" s="2">
        <f t="shared" si="3"/>
        <v>1.4800176102703757</v>
      </c>
      <c r="G39" s="1">
        <f t="shared" si="0"/>
        <v>0.14509803921568629</v>
      </c>
    </row>
    <row r="40" spans="1:7" x14ac:dyDescent="0.3">
      <c r="A40" s="1">
        <v>38</v>
      </c>
      <c r="B40" s="1">
        <v>1.3939999999999999</v>
      </c>
      <c r="C40" s="1">
        <v>1.5409999999999999</v>
      </c>
      <c r="D40" s="1">
        <f t="shared" si="1"/>
        <v>0.14700000000000002</v>
      </c>
      <c r="E40" s="1">
        <f t="shared" si="2"/>
        <v>1.321</v>
      </c>
      <c r="F40" s="2">
        <f t="shared" si="3"/>
        <v>1.5505888765548579</v>
      </c>
      <c r="G40" s="1">
        <f t="shared" si="0"/>
        <v>0.14901960784313725</v>
      </c>
    </row>
    <row r="41" spans="1:7" x14ac:dyDescent="0.3">
      <c r="A41" s="1">
        <v>39</v>
      </c>
      <c r="B41" s="1">
        <v>1.4670000000000001</v>
      </c>
      <c r="C41" s="1">
        <v>1.615</v>
      </c>
      <c r="D41" s="1">
        <f t="shared" si="1"/>
        <v>0.14799999999999991</v>
      </c>
      <c r="E41" s="1">
        <f t="shared" si="2"/>
        <v>1.3940000000000001</v>
      </c>
      <c r="F41" s="2">
        <f t="shared" si="3"/>
        <v>1.6230850445321918</v>
      </c>
      <c r="G41" s="1">
        <f t="shared" si="0"/>
        <v>0.15294117647058825</v>
      </c>
    </row>
    <row r="42" spans="1:7" x14ac:dyDescent="0.3">
      <c r="A42" s="1">
        <v>40</v>
      </c>
      <c r="B42" s="1">
        <v>1.5349999999999999</v>
      </c>
      <c r="C42" s="1">
        <v>1.6830000000000001</v>
      </c>
      <c r="D42" s="1">
        <f t="shared" si="1"/>
        <v>0.14800000000000013</v>
      </c>
      <c r="E42" s="1">
        <f t="shared" si="2"/>
        <v>1.462</v>
      </c>
      <c r="F42" s="2">
        <f t="shared" si="3"/>
        <v>1.697520830080284</v>
      </c>
      <c r="G42" s="1">
        <f t="shared" si="0"/>
        <v>0.15686274509803921</v>
      </c>
    </row>
    <row r="43" spans="1:7" x14ac:dyDescent="0.3">
      <c r="A43" s="1">
        <v>41</v>
      </c>
      <c r="B43" s="1">
        <v>1.6279999999999999</v>
      </c>
      <c r="C43" s="1">
        <v>1.7749999999999999</v>
      </c>
      <c r="D43" s="1">
        <f t="shared" si="1"/>
        <v>0.14700000000000002</v>
      </c>
      <c r="E43" s="1">
        <f t="shared" si="2"/>
        <v>1.5549999999999999</v>
      </c>
      <c r="F43" s="2">
        <f t="shared" si="3"/>
        <v>1.7739107834709913</v>
      </c>
      <c r="G43" s="1">
        <f t="shared" si="0"/>
        <v>0.16078431372549021</v>
      </c>
    </row>
    <row r="44" spans="1:7" x14ac:dyDescent="0.3">
      <c r="A44" s="1">
        <v>42</v>
      </c>
      <c r="B44" s="1">
        <v>1.7090000000000001</v>
      </c>
      <c r="C44" s="1">
        <v>1.857</v>
      </c>
      <c r="D44" s="1">
        <f t="shared" si="1"/>
        <v>0.14799999999999991</v>
      </c>
      <c r="E44" s="1">
        <f t="shared" si="2"/>
        <v>1.6360000000000001</v>
      </c>
      <c r="F44" s="2">
        <f t="shared" si="3"/>
        <v>1.8522692942488326</v>
      </c>
      <c r="G44" s="1">
        <f t="shared" si="0"/>
        <v>0.16470588235294117</v>
      </c>
    </row>
    <row r="45" spans="1:7" x14ac:dyDescent="0.3">
      <c r="A45" s="1">
        <v>43</v>
      </c>
      <c r="B45" s="1">
        <v>1.784</v>
      </c>
      <c r="C45" s="1">
        <v>1.9319999999999999</v>
      </c>
      <c r="D45" s="1">
        <f t="shared" si="1"/>
        <v>0.14799999999999991</v>
      </c>
      <c r="E45" s="1">
        <f t="shared" si="2"/>
        <v>1.7110000000000001</v>
      </c>
      <c r="F45" s="2">
        <f t="shared" si="3"/>
        <v>1.9326105958803808</v>
      </c>
      <c r="G45" s="1">
        <f t="shared" si="0"/>
        <v>0.16862745098039217</v>
      </c>
    </row>
    <row r="46" spans="1:7" x14ac:dyDescent="0.3">
      <c r="A46" s="1">
        <v>44</v>
      </c>
      <c r="B46" s="1">
        <v>1.88</v>
      </c>
      <c r="C46" s="1">
        <v>2.0299999999999998</v>
      </c>
      <c r="D46" s="1">
        <f t="shared" si="1"/>
        <v>0.14999999999999991</v>
      </c>
      <c r="E46" s="1">
        <f t="shared" si="2"/>
        <v>1.8069999999999999</v>
      </c>
      <c r="F46" s="2">
        <f t="shared" si="3"/>
        <v>2.0149487701889299</v>
      </c>
      <c r="G46" s="1">
        <f t="shared" si="0"/>
        <v>0.17254901960784313</v>
      </c>
    </row>
    <row r="47" spans="1:7" x14ac:dyDescent="0.3">
      <c r="A47" s="1">
        <v>45</v>
      </c>
      <c r="B47" s="1">
        <v>1.9730000000000001</v>
      </c>
      <c r="C47" s="1">
        <v>2.1230000000000002</v>
      </c>
      <c r="D47" s="1">
        <f t="shared" si="1"/>
        <v>0.15000000000000013</v>
      </c>
      <c r="E47" s="1">
        <f t="shared" si="2"/>
        <v>1.9000000000000001</v>
      </c>
      <c r="F47" s="2">
        <f t="shared" si="3"/>
        <v>2.0992977515879918</v>
      </c>
      <c r="G47" s="1">
        <f t="shared" si="0"/>
        <v>0.17647058823529413</v>
      </c>
    </row>
    <row r="48" spans="1:7" x14ac:dyDescent="0.3">
      <c r="A48" s="1">
        <v>46</v>
      </c>
      <c r="B48" s="1">
        <v>2.0470000000000002</v>
      </c>
      <c r="C48" s="1">
        <v>2.1970000000000001</v>
      </c>
      <c r="D48" s="1">
        <f t="shared" si="1"/>
        <v>0.14999999999999991</v>
      </c>
      <c r="E48" s="1">
        <f t="shared" si="2"/>
        <v>1.9740000000000002</v>
      </c>
      <c r="F48" s="2">
        <f t="shared" si="3"/>
        <v>2.1856713311259921</v>
      </c>
      <c r="G48" s="1">
        <f t="shared" si="0"/>
        <v>0.1803921568627451</v>
      </c>
    </row>
    <row r="49" spans="1:7" x14ac:dyDescent="0.3">
      <c r="A49" s="1">
        <v>50</v>
      </c>
      <c r="B49" s="1">
        <v>2.4159999999999999</v>
      </c>
      <c r="C49" s="1">
        <v>2.569</v>
      </c>
      <c r="D49" s="1">
        <f t="shared" si="1"/>
        <v>0.15300000000000002</v>
      </c>
      <c r="E49" s="1">
        <f t="shared" si="2"/>
        <v>2.343</v>
      </c>
      <c r="F49" s="2">
        <f t="shared" si="3"/>
        <v>2.5516826458409216</v>
      </c>
      <c r="G49" s="1">
        <f t="shared" si="0"/>
        <v>0.19607843137254902</v>
      </c>
    </row>
    <row r="50" spans="1:7" x14ac:dyDescent="0.3">
      <c r="A50" s="1">
        <v>55</v>
      </c>
      <c r="B50" s="1">
        <v>2.952</v>
      </c>
      <c r="C50" s="1">
        <v>3.1040000000000001</v>
      </c>
      <c r="D50" s="1">
        <f t="shared" si="1"/>
        <v>0.15200000000000014</v>
      </c>
      <c r="E50" s="1">
        <f t="shared" si="2"/>
        <v>2.879</v>
      </c>
      <c r="F50" s="2">
        <f t="shared" si="3"/>
        <v>3.0563497276277203</v>
      </c>
      <c r="G50" s="1">
        <f t="shared" si="0"/>
        <v>0.21568627450980393</v>
      </c>
    </row>
    <row r="51" spans="1:7" x14ac:dyDescent="0.3">
      <c r="A51" s="1">
        <v>60</v>
      </c>
      <c r="B51" s="1">
        <v>3.5579999999999998</v>
      </c>
      <c r="C51" s="1">
        <v>3.7130000000000001</v>
      </c>
      <c r="D51" s="1">
        <f t="shared" si="1"/>
        <v>0.15500000000000025</v>
      </c>
      <c r="E51" s="1">
        <f t="shared" si="2"/>
        <v>3.4849999999999999</v>
      </c>
      <c r="F51" s="2">
        <f t="shared" si="3"/>
        <v>3.6148963508540435</v>
      </c>
      <c r="G51" s="1">
        <f t="shared" si="0"/>
        <v>0.23529411764705882</v>
      </c>
    </row>
    <row r="52" spans="1:7" x14ac:dyDescent="0.3">
      <c r="A52" s="1">
        <v>65</v>
      </c>
      <c r="B52" s="1">
        <v>4.2069999999999999</v>
      </c>
      <c r="C52" s="1">
        <v>4.3659999999999997</v>
      </c>
      <c r="D52" s="1">
        <f t="shared" si="1"/>
        <v>0.15899999999999981</v>
      </c>
      <c r="E52" s="1">
        <f t="shared" si="2"/>
        <v>4.1339999999999995</v>
      </c>
      <c r="F52" s="2">
        <f t="shared" si="3"/>
        <v>4.228851761854421</v>
      </c>
      <c r="G52" s="1">
        <f t="shared" si="0"/>
        <v>0.25490196078431371</v>
      </c>
    </row>
    <row r="53" spans="1:7" x14ac:dyDescent="0.3">
      <c r="A53" s="1">
        <v>70</v>
      </c>
      <c r="B53" s="1">
        <v>4.9269999999999996</v>
      </c>
      <c r="C53" s="1">
        <v>5.09</v>
      </c>
      <c r="D53" s="1">
        <f t="shared" si="1"/>
        <v>0.16300000000000026</v>
      </c>
      <c r="E53" s="1">
        <f t="shared" si="2"/>
        <v>4.8539999999999992</v>
      </c>
      <c r="F53" s="2">
        <f t="shared" si="3"/>
        <v>4.8996843385294078</v>
      </c>
      <c r="G53" s="1">
        <f t="shared" si="0"/>
        <v>0.27450980392156865</v>
      </c>
    </row>
    <row r="54" spans="1:7" x14ac:dyDescent="0.3">
      <c r="A54" s="1">
        <v>80</v>
      </c>
      <c r="B54" s="1">
        <v>6.58</v>
      </c>
      <c r="C54" s="1">
        <v>6.7519999999999998</v>
      </c>
      <c r="D54" s="1">
        <f t="shared" si="1"/>
        <v>0.17199999999999971</v>
      </c>
      <c r="E54" s="1">
        <f t="shared" si="2"/>
        <v>6.5069999999999997</v>
      </c>
      <c r="F54" s="2">
        <f t="shared" si="3"/>
        <v>6.4175856251574634</v>
      </c>
      <c r="G54" s="1">
        <f t="shared" si="0"/>
        <v>0.31372549019607843</v>
      </c>
    </row>
    <row r="55" spans="1:7" x14ac:dyDescent="0.3">
      <c r="A55" s="1">
        <v>100</v>
      </c>
      <c r="B55" s="1">
        <v>10.64</v>
      </c>
      <c r="C55" s="1">
        <v>10.82</v>
      </c>
      <c r="D55" s="1">
        <f t="shared" si="1"/>
        <v>0.17999999999999972</v>
      </c>
      <c r="E55" s="1">
        <f t="shared" si="2"/>
        <v>10.567</v>
      </c>
      <c r="F55" s="2">
        <f t="shared" si="3"/>
        <v>10.195014434851794</v>
      </c>
      <c r="G55" s="1">
        <f t="shared" ref="G55:G59" si="4">A55/255</f>
        <v>0.39215686274509803</v>
      </c>
    </row>
    <row r="56" spans="1:7" x14ac:dyDescent="0.3">
      <c r="A56" s="1">
        <v>120</v>
      </c>
      <c r="B56" s="1">
        <v>15.94</v>
      </c>
      <c r="C56" s="1">
        <v>16.14</v>
      </c>
      <c r="D56" s="1">
        <f t="shared" si="1"/>
        <v>0.20000000000000107</v>
      </c>
      <c r="E56" s="1">
        <f t="shared" si="2"/>
        <v>15.866999999999999</v>
      </c>
      <c r="F56" s="2">
        <f t="shared" si="3"/>
        <v>15.025661784054227</v>
      </c>
      <c r="G56" s="1">
        <f t="shared" si="4"/>
        <v>0.47058823529411764</v>
      </c>
    </row>
    <row r="57" spans="1:7" x14ac:dyDescent="0.3">
      <c r="A57" s="1">
        <v>140</v>
      </c>
      <c r="B57" s="1">
        <v>22.26</v>
      </c>
      <c r="C57" s="1">
        <v>22.49</v>
      </c>
      <c r="D57" s="1">
        <f t="shared" si="1"/>
        <v>0.22999999999999687</v>
      </c>
      <c r="E57" s="1">
        <f t="shared" si="2"/>
        <v>22.187000000000001</v>
      </c>
      <c r="F57" s="2">
        <f t="shared" si="3"/>
        <v>20.9800526023757</v>
      </c>
      <c r="G57" s="1">
        <f t="shared" si="4"/>
        <v>0.5490196078431373</v>
      </c>
    </row>
    <row r="58" spans="1:7" x14ac:dyDescent="0.3">
      <c r="A58" s="1">
        <v>160</v>
      </c>
      <c r="B58" s="1">
        <v>30</v>
      </c>
      <c r="C58" s="1">
        <v>30.25</v>
      </c>
      <c r="D58" s="1">
        <f t="shared" si="1"/>
        <v>0.25</v>
      </c>
      <c r="E58" s="1">
        <f t="shared" si="2"/>
        <v>29.927</v>
      </c>
      <c r="F58" s="2">
        <f t="shared" si="3"/>
        <v>28.122607960035147</v>
      </c>
      <c r="G58" s="1">
        <f t="shared" si="4"/>
        <v>0.62745098039215685</v>
      </c>
    </row>
    <row r="59" spans="1:7" x14ac:dyDescent="0.3">
      <c r="A59" s="1">
        <v>180</v>
      </c>
      <c r="B59" s="1">
        <v>39.04</v>
      </c>
      <c r="C59" s="1">
        <v>39.340000000000003</v>
      </c>
      <c r="D59" s="1">
        <f t="shared" si="1"/>
        <v>0.30000000000000426</v>
      </c>
      <c r="E59" s="1">
        <f t="shared" si="2"/>
        <v>38.966999999999999</v>
      </c>
      <c r="F59" s="2">
        <f t="shared" si="3"/>
        <v>36.512881854432372</v>
      </c>
      <c r="G59" s="1">
        <f t="shared" si="4"/>
        <v>0.70588235294117652</v>
      </c>
    </row>
    <row r="60" spans="1:7" x14ac:dyDescent="0.3">
      <c r="A60" s="1">
        <v>200</v>
      </c>
      <c r="B60" s="1">
        <v>49.36</v>
      </c>
      <c r="C60" s="1">
        <v>49.67</v>
      </c>
      <c r="D60" s="1">
        <f t="shared" si="1"/>
        <v>0.31000000000000227</v>
      </c>
      <c r="E60" s="1">
        <f t="shared" si="2"/>
        <v>49.286999999999999</v>
      </c>
      <c r="F60" s="2">
        <f t="shared" si="3"/>
        <v>46.206435234372051</v>
      </c>
      <c r="G60" s="1">
        <f t="shared" ref="G60:G63" si="5">A60/255</f>
        <v>0.78431372549019607</v>
      </c>
    </row>
    <row r="61" spans="1:7" x14ac:dyDescent="0.3">
      <c r="A61" s="1">
        <v>220</v>
      </c>
      <c r="B61" s="1">
        <v>61.18</v>
      </c>
      <c r="C61" s="1">
        <v>61.5</v>
      </c>
      <c r="D61" s="1">
        <f t="shared" si="1"/>
        <v>0.32000000000000028</v>
      </c>
      <c r="E61" s="1">
        <f t="shared" si="2"/>
        <v>61.106999999999999</v>
      </c>
      <c r="F61" s="2">
        <f t="shared" si="3"/>
        <v>57.255480040518457</v>
      </c>
      <c r="G61" s="1">
        <f t="shared" si="5"/>
        <v>0.86274509803921573</v>
      </c>
    </row>
    <row r="62" spans="1:7" x14ac:dyDescent="0.3">
      <c r="A62" s="1">
        <v>240</v>
      </c>
      <c r="B62" s="1">
        <v>74.7</v>
      </c>
      <c r="C62" s="1">
        <v>75.010000000000005</v>
      </c>
      <c r="D62" s="1">
        <f t="shared" si="1"/>
        <v>0.31000000000000227</v>
      </c>
      <c r="E62" s="1">
        <f t="shared" si="2"/>
        <v>74.62700000000001</v>
      </c>
      <c r="F62" s="2">
        <f t="shared" si="3"/>
        <v>69.709369535903775</v>
      </c>
      <c r="G62" s="1">
        <f t="shared" si="5"/>
        <v>0.94117647058823528</v>
      </c>
    </row>
    <row r="63" spans="1:7" x14ac:dyDescent="0.3">
      <c r="A63" s="1">
        <v>255</v>
      </c>
      <c r="B63" s="1">
        <v>86.5</v>
      </c>
      <c r="C63" s="1">
        <v>86.75</v>
      </c>
      <c r="D63" s="1">
        <f t="shared" si="1"/>
        <v>0.25</v>
      </c>
      <c r="E63" s="1">
        <f t="shared" si="2"/>
        <v>86.427000000000007</v>
      </c>
      <c r="F63" s="2">
        <f t="shared" si="3"/>
        <v>80</v>
      </c>
      <c r="G63" s="1">
        <f t="shared" si="5"/>
        <v>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0"/>
  <sheetViews>
    <sheetView zoomScaleNormal="100" workbookViewId="0">
      <selection activeCell="G4" sqref="G4:G5"/>
    </sheetView>
  </sheetViews>
  <sheetFormatPr defaultColWidth="9.109375" defaultRowHeight="14.4" x14ac:dyDescent="0.3"/>
  <cols>
    <col min="1" max="1" width="15" style="1" bestFit="1" customWidth="1"/>
    <col min="2" max="2" width="8.21875" style="1" bestFit="1" customWidth="1"/>
    <col min="3" max="3" width="8.5546875" style="1" bestFit="1" customWidth="1"/>
    <col min="4" max="4" width="6.6640625" style="1" bestFit="1" customWidth="1"/>
    <col min="5" max="5" width="9.77734375" style="2" bestFit="1" customWidth="1"/>
    <col min="6" max="6" width="19.77734375" style="1" bestFit="1" customWidth="1"/>
    <col min="7" max="7" width="32.5546875" style="1" bestFit="1" customWidth="1"/>
    <col min="8" max="8" width="3.88671875" style="1" bestFit="1" customWidth="1"/>
    <col min="9" max="16384" width="9.109375" style="1"/>
  </cols>
  <sheetData>
    <row r="1" spans="1:8" x14ac:dyDescent="0.3">
      <c r="A1" s="1" t="s">
        <v>0</v>
      </c>
      <c r="B1" s="1" t="s">
        <v>40</v>
      </c>
      <c r="C1" s="1" t="s">
        <v>39</v>
      </c>
      <c r="D1" s="1" t="s">
        <v>8</v>
      </c>
      <c r="E1" s="2" t="s">
        <v>3</v>
      </c>
      <c r="F1" s="1" t="s">
        <v>2</v>
      </c>
      <c r="G1" s="1" t="s">
        <v>4</v>
      </c>
    </row>
    <row r="2" spans="1:8" x14ac:dyDescent="0.3">
      <c r="A2" s="1">
        <v>0</v>
      </c>
      <c r="B2" s="1">
        <v>0.08</v>
      </c>
      <c r="C2" s="1">
        <v>0</v>
      </c>
      <c r="D2" s="1">
        <f t="shared" ref="D2:D33" si="0">B2-C2</f>
        <v>0.08</v>
      </c>
      <c r="E2" s="2">
        <f t="shared" ref="E2:E33" si="1">IF($F2&gt;0.04045,POWER(($F2+0.055)/1.055, 2.4),$F2/12.92)*140</f>
        <v>0</v>
      </c>
      <c r="F2" s="1">
        <f t="shared" ref="F2:F33" si="2">A2/255</f>
        <v>0</v>
      </c>
      <c r="G2" s="1" t="s">
        <v>6</v>
      </c>
    </row>
    <row r="3" spans="1:8" x14ac:dyDescent="0.3">
      <c r="A3" s="1">
        <v>1</v>
      </c>
      <c r="B3" s="1">
        <v>0.10299999999999999</v>
      </c>
      <c r="C3" s="1">
        <v>4.0000000000000001E-3</v>
      </c>
      <c r="D3" s="1">
        <f t="shared" si="0"/>
        <v>9.8999999999999991E-2</v>
      </c>
      <c r="E3" s="2">
        <f t="shared" si="1"/>
        <v>4.2493777696837251E-2</v>
      </c>
      <c r="F3" s="1">
        <f t="shared" si="2"/>
        <v>3.9215686274509803E-3</v>
      </c>
      <c r="G3" s="1" t="s">
        <v>7</v>
      </c>
    </row>
    <row r="4" spans="1:8" x14ac:dyDescent="0.3">
      <c r="A4" s="1">
        <v>2</v>
      </c>
      <c r="B4" s="1">
        <v>0.104</v>
      </c>
      <c r="C4" s="1">
        <v>7.0000000000000001E-3</v>
      </c>
      <c r="D4" s="1">
        <f t="shared" si="0"/>
        <v>9.6999999999999989E-2</v>
      </c>
      <c r="E4" s="2">
        <f t="shared" si="1"/>
        <v>8.4987555393674502E-2</v>
      </c>
      <c r="F4" s="1">
        <f t="shared" si="2"/>
        <v>7.8431372549019607E-3</v>
      </c>
      <c r="G4" s="1" t="s">
        <v>36</v>
      </c>
      <c r="H4" s="4"/>
    </row>
    <row r="5" spans="1:8" x14ac:dyDescent="0.3">
      <c r="A5" s="1">
        <v>3</v>
      </c>
      <c r="B5" s="1">
        <v>0.105</v>
      </c>
      <c r="C5" s="1">
        <v>0.01</v>
      </c>
      <c r="D5" s="1">
        <f t="shared" si="0"/>
        <v>9.5000000000000001E-2</v>
      </c>
      <c r="E5" s="2">
        <f t="shared" si="1"/>
        <v>0.12748133309051174</v>
      </c>
      <c r="F5" s="1">
        <f t="shared" si="2"/>
        <v>1.1764705882352941E-2</v>
      </c>
      <c r="G5" s="1" t="s">
        <v>38</v>
      </c>
    </row>
    <row r="6" spans="1:8" x14ac:dyDescent="0.3">
      <c r="A6" s="1">
        <v>4</v>
      </c>
      <c r="B6" s="1">
        <v>0.109</v>
      </c>
      <c r="C6" s="1">
        <v>1.6E-2</v>
      </c>
      <c r="D6" s="1">
        <f t="shared" si="0"/>
        <v>9.2999999999999999E-2</v>
      </c>
      <c r="E6" s="2">
        <f t="shared" si="1"/>
        <v>0.169975110787349</v>
      </c>
      <c r="F6" s="1">
        <f t="shared" si="2"/>
        <v>1.5686274509803921E-2</v>
      </c>
    </row>
    <row r="7" spans="1:8" x14ac:dyDescent="0.3">
      <c r="A7" s="1">
        <v>5</v>
      </c>
      <c r="B7" s="1">
        <v>0.115</v>
      </c>
      <c r="C7" s="1">
        <v>2.5999999999999999E-2</v>
      </c>
      <c r="D7" s="1">
        <f t="shared" si="0"/>
        <v>8.900000000000001E-2</v>
      </c>
      <c r="E7" s="2">
        <f t="shared" si="1"/>
        <v>0.21246888848418624</v>
      </c>
      <c r="F7" s="1">
        <f t="shared" si="2"/>
        <v>1.9607843137254902E-2</v>
      </c>
    </row>
    <row r="8" spans="1:8" x14ac:dyDescent="0.3">
      <c r="A8" s="1">
        <v>6</v>
      </c>
      <c r="B8" s="1">
        <v>0.125</v>
      </c>
      <c r="C8" s="1">
        <v>3.9E-2</v>
      </c>
      <c r="D8" s="1">
        <f t="shared" si="0"/>
        <v>8.5999999999999993E-2</v>
      </c>
      <c r="E8" s="2">
        <f t="shared" si="1"/>
        <v>0.25496266618102348</v>
      </c>
      <c r="F8" s="1">
        <f t="shared" si="2"/>
        <v>2.3529411764705882E-2</v>
      </c>
    </row>
    <row r="9" spans="1:8" x14ac:dyDescent="0.3">
      <c r="A9" s="1">
        <v>7</v>
      </c>
      <c r="B9" s="1">
        <v>0.13700000000000001</v>
      </c>
      <c r="C9" s="1">
        <v>5.5E-2</v>
      </c>
      <c r="D9" s="1">
        <f t="shared" si="0"/>
        <v>8.2000000000000017E-2</v>
      </c>
      <c r="E9" s="2">
        <f t="shared" si="1"/>
        <v>0.29745644387786074</v>
      </c>
      <c r="F9" s="1">
        <f t="shared" si="2"/>
        <v>2.7450980392156862E-2</v>
      </c>
    </row>
    <row r="10" spans="1:8" x14ac:dyDescent="0.3">
      <c r="A10" s="1">
        <v>8</v>
      </c>
      <c r="B10" s="1">
        <v>0.153</v>
      </c>
      <c r="C10" s="1">
        <v>7.4999999999999997E-2</v>
      </c>
      <c r="D10" s="1">
        <f t="shared" si="0"/>
        <v>7.8E-2</v>
      </c>
      <c r="E10" s="2">
        <f t="shared" si="1"/>
        <v>0.33995022157469801</v>
      </c>
      <c r="F10" s="1">
        <f t="shared" si="2"/>
        <v>3.1372549019607843E-2</v>
      </c>
    </row>
    <row r="11" spans="1:8" x14ac:dyDescent="0.3">
      <c r="A11" s="1">
        <v>9</v>
      </c>
      <c r="B11" s="1">
        <v>0.17499999999999999</v>
      </c>
      <c r="C11" s="1">
        <v>9.7000000000000003E-2</v>
      </c>
      <c r="D11" s="1">
        <f t="shared" si="0"/>
        <v>7.7999999999999986E-2</v>
      </c>
      <c r="E11" s="2">
        <f t="shared" si="1"/>
        <v>0.38244399927153522</v>
      </c>
      <c r="F11" s="1">
        <f t="shared" si="2"/>
        <v>3.5294117647058823E-2</v>
      </c>
    </row>
    <row r="12" spans="1:8" x14ac:dyDescent="0.3">
      <c r="A12" s="1">
        <v>10</v>
      </c>
      <c r="B12" s="1">
        <v>0.2</v>
      </c>
      <c r="C12" s="1">
        <v>0.122</v>
      </c>
      <c r="D12" s="1">
        <f t="shared" si="0"/>
        <v>7.8000000000000014E-2</v>
      </c>
      <c r="E12" s="2">
        <f t="shared" si="1"/>
        <v>0.42493777696837248</v>
      </c>
      <c r="F12" s="1">
        <f t="shared" si="2"/>
        <v>3.9215686274509803E-2</v>
      </c>
    </row>
    <row r="13" spans="1:8" x14ac:dyDescent="0.3">
      <c r="A13" s="1">
        <v>11</v>
      </c>
      <c r="B13" s="1">
        <v>0.22900000000000001</v>
      </c>
      <c r="C13" s="1">
        <v>0.151</v>
      </c>
      <c r="D13" s="1">
        <f t="shared" si="0"/>
        <v>7.8000000000000014E-2</v>
      </c>
      <c r="E13" s="2">
        <f t="shared" si="1"/>
        <v>0.46851500694588227</v>
      </c>
      <c r="F13" s="1">
        <f t="shared" si="2"/>
        <v>4.3137254901960784E-2</v>
      </c>
    </row>
    <row r="14" spans="1:8" x14ac:dyDescent="0.3">
      <c r="A14" s="1">
        <v>12</v>
      </c>
      <c r="B14" s="1">
        <v>0.26100000000000001</v>
      </c>
      <c r="C14" s="1">
        <v>0.183</v>
      </c>
      <c r="D14" s="1">
        <f t="shared" si="0"/>
        <v>7.8000000000000014E-2</v>
      </c>
      <c r="E14" s="2">
        <f t="shared" si="1"/>
        <v>0.51471102536664071</v>
      </c>
      <c r="F14" s="1">
        <f t="shared" si="2"/>
        <v>4.7058823529411764E-2</v>
      </c>
    </row>
    <row r="15" spans="1:8" x14ac:dyDescent="0.3">
      <c r="A15" s="1">
        <v>13</v>
      </c>
      <c r="B15" s="1">
        <v>0.29699999999999999</v>
      </c>
      <c r="C15" s="1">
        <v>0.22</v>
      </c>
      <c r="D15" s="1">
        <f t="shared" si="0"/>
        <v>7.6999999999999985E-2</v>
      </c>
      <c r="E15" s="2">
        <f t="shared" si="1"/>
        <v>0.56346038258948317</v>
      </c>
      <c r="F15" s="1">
        <f t="shared" si="2"/>
        <v>5.0980392156862744E-2</v>
      </c>
    </row>
    <row r="16" spans="1:8" x14ac:dyDescent="0.3">
      <c r="A16" s="1">
        <v>14</v>
      </c>
      <c r="B16" s="1">
        <v>0.33500000000000002</v>
      </c>
      <c r="C16" s="1">
        <v>0.25900000000000001</v>
      </c>
      <c r="D16" s="1">
        <f t="shared" si="0"/>
        <v>7.6000000000000012E-2</v>
      </c>
      <c r="E16" s="2">
        <f t="shared" si="1"/>
        <v>0.61480188523744106</v>
      </c>
      <c r="F16" s="1">
        <f t="shared" si="2"/>
        <v>5.4901960784313725E-2</v>
      </c>
    </row>
    <row r="17" spans="1:6" x14ac:dyDescent="0.3">
      <c r="A17" s="1">
        <v>15</v>
      </c>
      <c r="B17" s="1">
        <v>0.377</v>
      </c>
      <c r="C17" s="1">
        <v>0.3</v>
      </c>
      <c r="D17" s="1">
        <f t="shared" si="0"/>
        <v>7.7000000000000013E-2</v>
      </c>
      <c r="E17" s="2">
        <f t="shared" si="1"/>
        <v>0.66877348729712194</v>
      </c>
      <c r="F17" s="1">
        <f t="shared" si="2"/>
        <v>5.8823529411764705E-2</v>
      </c>
    </row>
    <row r="18" spans="1:6" x14ac:dyDescent="0.3">
      <c r="A18" s="1">
        <v>16</v>
      </c>
      <c r="B18" s="1">
        <v>0.42299999999999999</v>
      </c>
      <c r="C18" s="1">
        <v>0.34699999999999998</v>
      </c>
      <c r="D18" s="1">
        <f t="shared" si="0"/>
        <v>7.6000000000000012E-2</v>
      </c>
      <c r="E18" s="2">
        <f t="shared" si="1"/>
        <v>0.72541233832737417</v>
      </c>
      <c r="F18" s="1">
        <f t="shared" si="2"/>
        <v>6.2745098039215685E-2</v>
      </c>
    </row>
    <row r="19" spans="1:6" x14ac:dyDescent="0.3">
      <c r="A19" s="1">
        <v>17</v>
      </c>
      <c r="B19" s="1">
        <v>0.47299999999999998</v>
      </c>
      <c r="C19" s="1">
        <v>0.39700000000000002</v>
      </c>
      <c r="D19" s="1">
        <f t="shared" si="0"/>
        <v>7.5999999999999956E-2</v>
      </c>
      <c r="E19" s="2">
        <f t="shared" si="1"/>
        <v>0.78475482738838176</v>
      </c>
      <c r="F19" s="1">
        <f t="shared" si="2"/>
        <v>6.6666666666666666E-2</v>
      </c>
    </row>
    <row r="20" spans="1:6" x14ac:dyDescent="0.3">
      <c r="A20" s="1">
        <v>18</v>
      </c>
      <c r="B20" s="1">
        <v>0.52400000000000002</v>
      </c>
      <c r="C20" s="1">
        <v>0.44900000000000001</v>
      </c>
      <c r="D20" s="1">
        <f t="shared" si="0"/>
        <v>7.5000000000000011E-2</v>
      </c>
      <c r="E20" s="2">
        <f t="shared" si="1"/>
        <v>0.84683662319998754</v>
      </c>
      <c r="F20" s="1">
        <f t="shared" si="2"/>
        <v>7.0588235294117646E-2</v>
      </c>
    </row>
    <row r="21" spans="1:6" x14ac:dyDescent="0.3">
      <c r="A21" s="1">
        <v>19</v>
      </c>
      <c r="B21" s="1">
        <v>0.58299999999999996</v>
      </c>
      <c r="C21" s="1">
        <v>0.50600000000000001</v>
      </c>
      <c r="D21" s="1">
        <f t="shared" si="0"/>
        <v>7.6999999999999957E-2</v>
      </c>
      <c r="E21" s="2">
        <f t="shared" si="1"/>
        <v>0.91169271096322668</v>
      </c>
      <c r="F21" s="1">
        <f t="shared" si="2"/>
        <v>7.4509803921568626E-2</v>
      </c>
    </row>
    <row r="22" spans="1:6" x14ac:dyDescent="0.3">
      <c r="A22" s="1">
        <v>20</v>
      </c>
      <c r="B22" s="1">
        <v>0.64</v>
      </c>
      <c r="C22" s="1">
        <v>0.56799999999999995</v>
      </c>
      <c r="D22" s="1">
        <f t="shared" si="0"/>
        <v>7.2000000000000064E-2</v>
      </c>
      <c r="E22" s="2">
        <f t="shared" si="1"/>
        <v>0.97935742621715383</v>
      </c>
      <c r="F22" s="1">
        <f t="shared" si="2"/>
        <v>7.8431372549019607E-2</v>
      </c>
    </row>
    <row r="23" spans="1:6" x14ac:dyDescent="0.3">
      <c r="A23" s="1">
        <v>21</v>
      </c>
      <c r="B23" s="1">
        <v>0.70399999999999996</v>
      </c>
      <c r="C23" s="1">
        <v>0.63700000000000001</v>
      </c>
      <c r="D23" s="1">
        <f t="shared" si="0"/>
        <v>6.6999999999999948E-2</v>
      </c>
      <c r="E23" s="2">
        <f t="shared" si="1"/>
        <v>1.0498644860516646</v>
      </c>
      <c r="F23" s="1">
        <f t="shared" si="2"/>
        <v>8.2352941176470587E-2</v>
      </c>
    </row>
    <row r="24" spans="1:6" x14ac:dyDescent="0.3">
      <c r="A24" s="1">
        <v>22</v>
      </c>
      <c r="B24" s="1">
        <v>0.77500000000000002</v>
      </c>
      <c r="C24" s="1">
        <v>0.71</v>
      </c>
      <c r="D24" s="1">
        <f t="shared" si="0"/>
        <v>6.5000000000000058E-2</v>
      </c>
      <c r="E24" s="2">
        <f t="shared" si="1"/>
        <v>1.1232470179538991</v>
      </c>
      <c r="F24" s="1">
        <f t="shared" si="2"/>
        <v>8.6274509803921567E-2</v>
      </c>
    </row>
    <row r="25" spans="1:6" x14ac:dyDescent="0.3">
      <c r="A25" s="1">
        <v>23</v>
      </c>
      <c r="B25" s="1">
        <v>0.84899999999999998</v>
      </c>
      <c r="C25" s="1">
        <v>0.78600000000000003</v>
      </c>
      <c r="D25" s="1">
        <f t="shared" si="0"/>
        <v>6.2999999999999945E-2</v>
      </c>
      <c r="E25" s="2">
        <f t="shared" si="1"/>
        <v>1.1995375865297031</v>
      </c>
      <c r="F25" s="1">
        <f t="shared" si="2"/>
        <v>9.0196078431372548E-2</v>
      </c>
    </row>
    <row r="26" spans="1:6" x14ac:dyDescent="0.3">
      <c r="A26" s="1">
        <v>24</v>
      </c>
      <c r="B26" s="1">
        <v>0.92600000000000005</v>
      </c>
      <c r="C26" s="1">
        <v>0.86299999999999999</v>
      </c>
      <c r="D26" s="1">
        <f t="shared" si="0"/>
        <v>6.3000000000000056E-2</v>
      </c>
      <c r="E26" s="2">
        <f t="shared" si="1"/>
        <v>1.2787682183109099</v>
      </c>
      <c r="F26" s="1">
        <f t="shared" si="2"/>
        <v>9.4117647058823528E-2</v>
      </c>
    </row>
    <row r="27" spans="1:6" x14ac:dyDescent="0.3">
      <c r="A27" s="1">
        <v>25</v>
      </c>
      <c r="B27" s="1">
        <v>1.008</v>
      </c>
      <c r="C27" s="1">
        <v>0.94399999999999995</v>
      </c>
      <c r="D27" s="1">
        <f t="shared" si="0"/>
        <v>6.4000000000000057E-2</v>
      </c>
      <c r="E27" s="2">
        <f t="shared" si="1"/>
        <v>1.3609704248332983</v>
      </c>
      <c r="F27" s="1">
        <f t="shared" si="2"/>
        <v>9.8039215686274508E-2</v>
      </c>
    </row>
    <row r="28" spans="1:6" x14ac:dyDescent="0.3">
      <c r="A28" s="1">
        <v>26</v>
      </c>
      <c r="B28" s="1">
        <v>1.087</v>
      </c>
      <c r="C28" s="1">
        <v>1.026</v>
      </c>
      <c r="D28" s="1">
        <f t="shared" si="0"/>
        <v>6.0999999999999943E-2</v>
      </c>
      <c r="E28" s="2">
        <f t="shared" si="1"/>
        <v>1.4461752241477714</v>
      </c>
      <c r="F28" s="1">
        <f t="shared" si="2"/>
        <v>0.10196078431372549</v>
      </c>
    </row>
    <row r="29" spans="1:6" x14ac:dyDescent="0.3">
      <c r="A29" s="1">
        <v>27</v>
      </c>
      <c r="B29" s="1">
        <v>1.175</v>
      </c>
      <c r="C29" s="1">
        <v>1.1100000000000001</v>
      </c>
      <c r="D29" s="1">
        <f t="shared" si="0"/>
        <v>6.4999999999999947E-2</v>
      </c>
      <c r="E29" s="2">
        <f t="shared" si="1"/>
        <v>1.534413160908354</v>
      </c>
      <c r="F29" s="1">
        <f t="shared" si="2"/>
        <v>0.10588235294117647</v>
      </c>
    </row>
    <row r="30" spans="1:6" x14ac:dyDescent="0.3">
      <c r="A30" s="1">
        <v>28</v>
      </c>
      <c r="B30" s="1">
        <v>1.2689999999999999</v>
      </c>
      <c r="C30" s="1">
        <v>1.204</v>
      </c>
      <c r="D30" s="1">
        <f t="shared" si="0"/>
        <v>6.4999999999999947E-2</v>
      </c>
      <c r="E30" s="2">
        <f t="shared" si="1"/>
        <v>1.6257143251641444</v>
      </c>
      <c r="F30" s="1">
        <f t="shared" si="2"/>
        <v>0.10980392156862745</v>
      </c>
    </row>
    <row r="31" spans="1:6" x14ac:dyDescent="0.3">
      <c r="A31" s="1">
        <v>29</v>
      </c>
      <c r="B31" s="1">
        <v>1.363</v>
      </c>
      <c r="C31" s="1">
        <v>1.3009999999999999</v>
      </c>
      <c r="D31" s="1">
        <f t="shared" si="0"/>
        <v>6.2000000000000055E-2</v>
      </c>
      <c r="E31" s="2">
        <f t="shared" si="1"/>
        <v>1.7201083699682223</v>
      </c>
      <c r="F31" s="1">
        <f t="shared" si="2"/>
        <v>0.11372549019607843</v>
      </c>
    </row>
    <row r="32" spans="1:6" x14ac:dyDescent="0.3">
      <c r="A32" s="1">
        <v>30</v>
      </c>
      <c r="B32" s="1">
        <v>1.4610000000000001</v>
      </c>
      <c r="C32" s="1">
        <v>1.4019999999999999</v>
      </c>
      <c r="D32" s="1">
        <f t="shared" si="0"/>
        <v>5.9000000000000163E-2</v>
      </c>
      <c r="E32" s="2">
        <f t="shared" si="1"/>
        <v>1.8176245279042222</v>
      </c>
      <c r="F32" s="1">
        <f t="shared" si="2"/>
        <v>0.11764705882352941</v>
      </c>
    </row>
    <row r="33" spans="1:6" x14ac:dyDescent="0.3">
      <c r="A33" s="1">
        <v>31</v>
      </c>
      <c r="B33" s="1">
        <v>1.569</v>
      </c>
      <c r="C33" s="1">
        <v>1.5109999999999999</v>
      </c>
      <c r="D33" s="1">
        <f t="shared" si="0"/>
        <v>5.8000000000000052E-2</v>
      </c>
      <c r="E33" s="2">
        <f t="shared" si="1"/>
        <v>1.9182916266205567</v>
      </c>
      <c r="F33" s="1">
        <f t="shared" si="2"/>
        <v>0.12156862745098039</v>
      </c>
    </row>
    <row r="34" spans="1:6" x14ac:dyDescent="0.3">
      <c r="A34" s="1">
        <v>32</v>
      </c>
      <c r="B34" s="1">
        <v>1.6779999999999999</v>
      </c>
      <c r="C34" s="1">
        <v>1.62</v>
      </c>
      <c r="D34" s="1">
        <f t="shared" ref="D34:D65" si="3">B34-C34</f>
        <v>5.7999999999999829E-2</v>
      </c>
      <c r="E34" s="2">
        <f t="shared" ref="E34:E52" si="4">IF($F34&gt;0.04045,POWER(($F34+0.055)/1.055, 2.4),$F34/12.92)*140</f>
        <v>2.022138103452956</v>
      </c>
      <c r="F34" s="1">
        <f t="shared" ref="F34:F52" si="5">A34/255</f>
        <v>0.12549019607843137</v>
      </c>
    </row>
    <row r="35" spans="1:6" x14ac:dyDescent="0.3">
      <c r="A35" s="1">
        <v>33</v>
      </c>
      <c r="B35" s="1">
        <v>1.7909999999999999</v>
      </c>
      <c r="C35" s="1">
        <v>1.732</v>
      </c>
      <c r="D35" s="1">
        <f t="shared" si="3"/>
        <v>5.8999999999999941E-2</v>
      </c>
      <c r="E35" s="2">
        <f t="shared" si="4"/>
        <v>2.12919201920778</v>
      </c>
      <c r="F35" s="1">
        <f t="shared" si="5"/>
        <v>0.12941176470588237</v>
      </c>
    </row>
    <row r="36" spans="1:6" x14ac:dyDescent="0.3">
      <c r="A36" s="1">
        <v>34</v>
      </c>
      <c r="B36" s="1">
        <v>1.9059999999999999</v>
      </c>
      <c r="C36" s="1">
        <v>1.847</v>
      </c>
      <c r="D36" s="1">
        <f t="shared" si="3"/>
        <v>5.8999999999999941E-2</v>
      </c>
      <c r="E36" s="2">
        <f t="shared" si="4"/>
        <v>2.2394810711713489</v>
      </c>
      <c r="F36" s="1">
        <f t="shared" si="5"/>
        <v>0.13333333333333333</v>
      </c>
    </row>
    <row r="37" spans="1:6" x14ac:dyDescent="0.3">
      <c r="A37" s="1">
        <v>35</v>
      </c>
      <c r="B37" s="1">
        <v>2.0289999999999999</v>
      </c>
      <c r="C37" s="1">
        <v>1.9710000000000001</v>
      </c>
      <c r="D37" s="1">
        <f t="shared" si="3"/>
        <v>5.7999999999999829E-2</v>
      </c>
      <c r="E37" s="2">
        <f t="shared" si="4"/>
        <v>2.3530326054042345</v>
      </c>
      <c r="F37" s="1">
        <f t="shared" si="5"/>
        <v>0.13725490196078433</v>
      </c>
    </row>
    <row r="38" spans="1:6" x14ac:dyDescent="0.3">
      <c r="A38" s="1">
        <v>40</v>
      </c>
      <c r="B38" s="1">
        <v>2.6880000000000002</v>
      </c>
      <c r="C38" s="1">
        <v>2.6349999999999998</v>
      </c>
      <c r="D38" s="1">
        <f t="shared" si="3"/>
        <v>5.300000000000038E-2</v>
      </c>
      <c r="E38" s="2">
        <f t="shared" si="4"/>
        <v>2.9706614526404973</v>
      </c>
      <c r="F38" s="1">
        <f t="shared" si="5"/>
        <v>0.15686274509803921</v>
      </c>
    </row>
    <row r="39" spans="1:6" x14ac:dyDescent="0.3">
      <c r="A39" s="1">
        <v>50</v>
      </c>
      <c r="B39" s="1">
        <v>4.3339999999999996</v>
      </c>
      <c r="C39" s="1">
        <v>4.2969999999999997</v>
      </c>
      <c r="D39" s="1">
        <f t="shared" si="3"/>
        <v>3.6999999999999922E-2</v>
      </c>
      <c r="E39" s="2">
        <f t="shared" si="4"/>
        <v>4.4654446302216124</v>
      </c>
      <c r="F39" s="1">
        <f t="shared" si="5"/>
        <v>0.19607843137254902</v>
      </c>
    </row>
    <row r="40" spans="1:6" x14ac:dyDescent="0.3">
      <c r="A40" s="1">
        <v>60</v>
      </c>
      <c r="B40" s="1">
        <v>6.4080000000000004</v>
      </c>
      <c r="C40" s="1">
        <v>6.391</v>
      </c>
      <c r="D40" s="1">
        <f t="shared" si="3"/>
        <v>1.7000000000000348E-2</v>
      </c>
      <c r="E40" s="2">
        <f t="shared" si="4"/>
        <v>6.3260686139945754</v>
      </c>
      <c r="F40" s="1">
        <f t="shared" si="5"/>
        <v>0.23529411764705882</v>
      </c>
    </row>
    <row r="41" spans="1:6" x14ac:dyDescent="0.3">
      <c r="A41" s="1">
        <v>70</v>
      </c>
      <c r="B41" s="1">
        <v>8.9830000000000005</v>
      </c>
      <c r="C41" s="1">
        <v>8.9849999999999994</v>
      </c>
      <c r="D41" s="1">
        <f t="shared" si="3"/>
        <v>-1.9999999999988916E-3</v>
      </c>
      <c r="E41" s="2">
        <f t="shared" si="4"/>
        <v>8.5744475924264645</v>
      </c>
      <c r="F41" s="1">
        <f t="shared" si="5"/>
        <v>0.27450980392156865</v>
      </c>
    </row>
    <row r="42" spans="1:6" x14ac:dyDescent="0.3">
      <c r="A42" s="1">
        <v>80</v>
      </c>
      <c r="B42" s="1">
        <v>12.03</v>
      </c>
      <c r="C42" s="1">
        <v>12.04</v>
      </c>
      <c r="D42" s="1">
        <f t="shared" si="3"/>
        <v>-9.9999999999997868E-3</v>
      </c>
      <c r="E42" s="2">
        <f t="shared" si="4"/>
        <v>11.230774844025561</v>
      </c>
      <c r="F42" s="1">
        <f t="shared" si="5"/>
        <v>0.31372549019607843</v>
      </c>
    </row>
    <row r="43" spans="1:6" x14ac:dyDescent="0.3">
      <c r="A43" s="1">
        <v>90</v>
      </c>
      <c r="B43" s="1">
        <v>15.55</v>
      </c>
      <c r="C43" s="1">
        <v>15.58</v>
      </c>
      <c r="D43" s="1">
        <f t="shared" si="3"/>
        <v>-2.9999999999999361E-2</v>
      </c>
      <c r="E43" s="2">
        <f t="shared" si="4"/>
        <v>14.313842632334184</v>
      </c>
      <c r="F43" s="1">
        <f t="shared" si="5"/>
        <v>0.35294117647058826</v>
      </c>
    </row>
    <row r="44" spans="1:6" x14ac:dyDescent="0.3">
      <c r="A44" s="1">
        <v>100</v>
      </c>
      <c r="B44" s="1">
        <v>19.579999999999998</v>
      </c>
      <c r="C44" s="1">
        <v>19.649999999999999</v>
      </c>
      <c r="D44" s="1">
        <f t="shared" si="3"/>
        <v>-7.0000000000000284E-2</v>
      </c>
      <c r="E44" s="2">
        <f t="shared" si="4"/>
        <v>17.841275260990642</v>
      </c>
      <c r="F44" s="1">
        <f t="shared" si="5"/>
        <v>0.39215686274509803</v>
      </c>
    </row>
    <row r="45" spans="1:6" x14ac:dyDescent="0.3">
      <c r="A45" s="1">
        <v>120</v>
      </c>
      <c r="B45" s="1">
        <v>29.15</v>
      </c>
      <c r="C45" s="1">
        <v>29.29</v>
      </c>
      <c r="D45" s="1">
        <f t="shared" si="3"/>
        <v>-0.14000000000000057</v>
      </c>
      <c r="E45" s="2">
        <f t="shared" si="4"/>
        <v>26.294908122094899</v>
      </c>
      <c r="F45" s="1">
        <f t="shared" si="5"/>
        <v>0.47058823529411764</v>
      </c>
    </row>
    <row r="46" spans="1:6" x14ac:dyDescent="0.3">
      <c r="A46" s="1">
        <v>140</v>
      </c>
      <c r="B46" s="1">
        <v>40.700000000000003</v>
      </c>
      <c r="C46" s="1">
        <v>40.909999999999997</v>
      </c>
      <c r="D46" s="1">
        <f t="shared" si="3"/>
        <v>-0.20999999999999375</v>
      </c>
      <c r="E46" s="2">
        <f t="shared" si="4"/>
        <v>36.715092054157473</v>
      </c>
      <c r="F46" s="1">
        <f t="shared" si="5"/>
        <v>0.5490196078431373</v>
      </c>
    </row>
    <row r="47" spans="1:6" x14ac:dyDescent="0.3">
      <c r="A47" s="1">
        <v>160</v>
      </c>
      <c r="B47" s="1">
        <v>54.68</v>
      </c>
      <c r="C47" s="1">
        <v>54.91</v>
      </c>
      <c r="D47" s="1">
        <f t="shared" si="3"/>
        <v>-0.22999999999999687</v>
      </c>
      <c r="E47" s="2">
        <f t="shared" si="4"/>
        <v>49.214563930061509</v>
      </c>
      <c r="F47" s="1">
        <f t="shared" si="5"/>
        <v>0.62745098039215685</v>
      </c>
    </row>
    <row r="48" spans="1:6" x14ac:dyDescent="0.3">
      <c r="A48" s="1">
        <v>180</v>
      </c>
      <c r="B48" s="1">
        <v>70.81</v>
      </c>
      <c r="C48" s="1">
        <v>71.09</v>
      </c>
      <c r="D48" s="1">
        <f t="shared" si="3"/>
        <v>-0.28000000000000114</v>
      </c>
      <c r="E48" s="2">
        <f t="shared" si="4"/>
        <v>63.897543245256649</v>
      </c>
      <c r="F48" s="1">
        <f t="shared" si="5"/>
        <v>0.70588235294117652</v>
      </c>
    </row>
    <row r="49" spans="1:6" x14ac:dyDescent="0.3">
      <c r="A49" s="1">
        <v>200</v>
      </c>
      <c r="B49" s="1">
        <v>89.38</v>
      </c>
      <c r="C49" s="1">
        <v>89.7</v>
      </c>
      <c r="D49" s="1">
        <f t="shared" si="3"/>
        <v>-0.32000000000000739</v>
      </c>
      <c r="E49" s="2">
        <f t="shared" si="4"/>
        <v>80.861261660151087</v>
      </c>
      <c r="F49" s="1">
        <f t="shared" si="5"/>
        <v>0.78431372549019607</v>
      </c>
    </row>
    <row r="50" spans="1:6" x14ac:dyDescent="0.3">
      <c r="A50" s="1">
        <v>220</v>
      </c>
      <c r="B50" s="1">
        <v>110.5</v>
      </c>
      <c r="C50" s="1">
        <v>110.8</v>
      </c>
      <c r="D50" s="1">
        <f t="shared" si="3"/>
        <v>-0.29999999999999716</v>
      </c>
      <c r="E50" s="2">
        <f t="shared" si="4"/>
        <v>100.19709007090731</v>
      </c>
      <c r="F50" s="1">
        <f t="shared" si="5"/>
        <v>0.86274509803921573</v>
      </c>
    </row>
    <row r="51" spans="1:6" x14ac:dyDescent="0.3">
      <c r="A51" s="1">
        <v>240</v>
      </c>
      <c r="B51" s="1">
        <v>133.9</v>
      </c>
      <c r="C51" s="1">
        <v>134.19999999999999</v>
      </c>
      <c r="D51" s="1">
        <f t="shared" si="3"/>
        <v>-0.29999999999998295</v>
      </c>
      <c r="E51" s="2">
        <f t="shared" si="4"/>
        <v>121.99139668783161</v>
      </c>
      <c r="F51" s="1">
        <f t="shared" si="5"/>
        <v>0.94117647058823528</v>
      </c>
    </row>
    <row r="52" spans="1:6" x14ac:dyDescent="0.3">
      <c r="A52" s="1">
        <v>255</v>
      </c>
      <c r="B52" s="1">
        <v>153.1</v>
      </c>
      <c r="C52" s="1">
        <v>153.5</v>
      </c>
      <c r="D52" s="1">
        <f t="shared" si="3"/>
        <v>-0.40000000000000568</v>
      </c>
      <c r="E52" s="2">
        <f t="shared" si="4"/>
        <v>140</v>
      </c>
      <c r="F52" s="1">
        <f t="shared" si="5"/>
        <v>1</v>
      </c>
    </row>
    <row r="53" spans="1:6" x14ac:dyDescent="0.3">
      <c r="A53" s="1">
        <v>150</v>
      </c>
      <c r="B53" s="1">
        <v>164.1</v>
      </c>
      <c r="C53" s="1">
        <v>164.5</v>
      </c>
      <c r="D53" s="1">
        <f t="shared" si="3"/>
        <v>-0.40000000000000568</v>
      </c>
      <c r="E53" s="2">
        <f t="shared" ref="E53:E68" si="6">A53</f>
        <v>150</v>
      </c>
    </row>
    <row r="54" spans="1:6" x14ac:dyDescent="0.3">
      <c r="A54" s="1">
        <v>200</v>
      </c>
      <c r="B54" s="1">
        <v>218.8</v>
      </c>
      <c r="C54" s="1">
        <v>219.1</v>
      </c>
      <c r="D54" s="1">
        <f t="shared" si="3"/>
        <v>-0.29999999999998295</v>
      </c>
      <c r="E54" s="2">
        <f t="shared" si="6"/>
        <v>200</v>
      </c>
    </row>
    <row r="55" spans="1:6" x14ac:dyDescent="0.3">
      <c r="A55" s="1">
        <v>250</v>
      </c>
      <c r="B55" s="1">
        <v>272.10000000000002</v>
      </c>
      <c r="C55" s="1">
        <v>272.39999999999998</v>
      </c>
      <c r="D55" s="1">
        <f t="shared" si="3"/>
        <v>-0.29999999999995453</v>
      </c>
      <c r="E55" s="2">
        <f t="shared" si="6"/>
        <v>250</v>
      </c>
    </row>
    <row r="56" spans="1:6" x14ac:dyDescent="0.3">
      <c r="A56" s="1">
        <v>300</v>
      </c>
      <c r="B56" s="1">
        <v>326</v>
      </c>
      <c r="C56" s="1">
        <v>326.2</v>
      </c>
      <c r="D56" s="1">
        <f t="shared" si="3"/>
        <v>-0.19999999999998863</v>
      </c>
      <c r="E56" s="2">
        <f t="shared" si="6"/>
        <v>300</v>
      </c>
    </row>
    <row r="57" spans="1:6" x14ac:dyDescent="0.3">
      <c r="A57" s="1">
        <v>350</v>
      </c>
      <c r="B57" s="1">
        <v>379.3</v>
      </c>
      <c r="C57" s="1">
        <v>379.2</v>
      </c>
      <c r="D57" s="1">
        <f t="shared" si="3"/>
        <v>0.10000000000002274</v>
      </c>
      <c r="E57" s="2">
        <f t="shared" si="6"/>
        <v>350</v>
      </c>
    </row>
    <row r="58" spans="1:6" x14ac:dyDescent="0.3">
      <c r="A58" s="1">
        <v>400</v>
      </c>
      <c r="B58" s="1">
        <v>432.7</v>
      </c>
      <c r="C58" s="1">
        <v>432.5</v>
      </c>
      <c r="D58" s="1">
        <f t="shared" si="3"/>
        <v>0.19999999999998863</v>
      </c>
      <c r="E58" s="2">
        <f t="shared" si="6"/>
        <v>400</v>
      </c>
    </row>
    <row r="59" spans="1:6" x14ac:dyDescent="0.3">
      <c r="A59" s="1">
        <v>450</v>
      </c>
      <c r="B59" s="1">
        <v>486.3</v>
      </c>
      <c r="C59" s="1">
        <v>486</v>
      </c>
      <c r="D59" s="1">
        <f t="shared" si="3"/>
        <v>0.30000000000001137</v>
      </c>
      <c r="E59" s="2">
        <f t="shared" si="6"/>
        <v>450</v>
      </c>
    </row>
    <row r="60" spans="1:6" x14ac:dyDescent="0.3">
      <c r="A60" s="1">
        <v>500</v>
      </c>
      <c r="B60" s="1">
        <v>538.70000000000005</v>
      </c>
      <c r="C60" s="1">
        <v>539.4</v>
      </c>
      <c r="D60" s="1">
        <f t="shared" si="3"/>
        <v>-0.69999999999993179</v>
      </c>
      <c r="E60" s="2">
        <f t="shared" si="6"/>
        <v>500</v>
      </c>
    </row>
    <row r="61" spans="1:6" x14ac:dyDescent="0.3">
      <c r="A61" s="1">
        <v>600</v>
      </c>
      <c r="B61" s="1">
        <v>645.29999999999995</v>
      </c>
      <c r="C61" s="1">
        <v>645.79999999999995</v>
      </c>
      <c r="D61" s="1">
        <f t="shared" si="3"/>
        <v>-0.5</v>
      </c>
      <c r="E61" s="2">
        <f t="shared" si="6"/>
        <v>600</v>
      </c>
    </row>
    <row r="62" spans="1:6" x14ac:dyDescent="0.3">
      <c r="A62" s="1">
        <v>700</v>
      </c>
      <c r="B62" s="1">
        <v>752.5</v>
      </c>
      <c r="C62" s="1">
        <v>753</v>
      </c>
      <c r="D62" s="1">
        <f t="shared" si="3"/>
        <v>-0.5</v>
      </c>
      <c r="E62" s="2">
        <f t="shared" si="6"/>
        <v>700</v>
      </c>
    </row>
    <row r="63" spans="1:6" x14ac:dyDescent="0.3">
      <c r="A63" s="1">
        <v>800</v>
      </c>
      <c r="B63" s="1">
        <v>858</v>
      </c>
      <c r="C63" s="1">
        <v>858</v>
      </c>
      <c r="D63" s="1">
        <f t="shared" si="3"/>
        <v>0</v>
      </c>
      <c r="E63" s="2">
        <f t="shared" si="6"/>
        <v>800</v>
      </c>
    </row>
    <row r="64" spans="1:6" x14ac:dyDescent="0.3">
      <c r="A64" s="1">
        <v>900</v>
      </c>
      <c r="B64" s="1">
        <v>966.3</v>
      </c>
      <c r="C64" s="1">
        <v>966.8</v>
      </c>
      <c r="D64" s="1">
        <f t="shared" si="3"/>
        <v>-0.5</v>
      </c>
      <c r="E64" s="2">
        <f t="shared" si="6"/>
        <v>900</v>
      </c>
    </row>
    <row r="65" spans="1:6" x14ac:dyDescent="0.3">
      <c r="A65" s="1">
        <v>1000</v>
      </c>
      <c r="B65" s="1">
        <v>1073</v>
      </c>
      <c r="C65" s="1">
        <v>1073</v>
      </c>
      <c r="D65" s="1">
        <f t="shared" si="3"/>
        <v>0</v>
      </c>
      <c r="E65" s="2">
        <f t="shared" si="6"/>
        <v>1000</v>
      </c>
    </row>
    <row r="66" spans="1:6" x14ac:dyDescent="0.3">
      <c r="A66" s="1">
        <v>1200</v>
      </c>
      <c r="B66" s="1">
        <v>1289</v>
      </c>
      <c r="C66" s="1">
        <v>1289</v>
      </c>
      <c r="D66" s="1">
        <f t="shared" ref="D66:D97" si="7">B66-C66</f>
        <v>0</v>
      </c>
      <c r="E66" s="2">
        <f t="shared" si="6"/>
        <v>1200</v>
      </c>
    </row>
    <row r="67" spans="1:6" x14ac:dyDescent="0.3">
      <c r="A67" s="1">
        <v>1400</v>
      </c>
      <c r="B67" s="1">
        <v>1506</v>
      </c>
      <c r="C67" s="1">
        <v>1505</v>
      </c>
      <c r="D67" s="1">
        <f t="shared" si="7"/>
        <v>1</v>
      </c>
      <c r="E67" s="2">
        <f t="shared" si="6"/>
        <v>1400</v>
      </c>
    </row>
    <row r="68" spans="1:6" x14ac:dyDescent="0.3">
      <c r="A68" s="1">
        <v>1600</v>
      </c>
      <c r="B68" s="1">
        <v>1713</v>
      </c>
      <c r="C68" s="1">
        <v>1715</v>
      </c>
      <c r="D68" s="1">
        <f t="shared" si="7"/>
        <v>-2</v>
      </c>
      <c r="E68" s="2">
        <f t="shared" si="6"/>
        <v>1600</v>
      </c>
    </row>
    <row r="80" spans="1:6" x14ac:dyDescent="0.3">
      <c r="A80" s="1">
        <v>36</v>
      </c>
      <c r="C80" s="1">
        <v>2.0939999999999999</v>
      </c>
      <c r="E80" s="2">
        <f>IF($F80&gt;0.04045,POWER(($F80+0.055)/1.055, 2.4),$F80/12.92)*140</f>
        <v>2.4698736283737723</v>
      </c>
      <c r="F80" s="1">
        <f>A80/255</f>
        <v>0.14117647058823529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0"/>
  <sheetViews>
    <sheetView zoomScaleNormal="100" workbookViewId="0">
      <selection activeCell="B5" sqref="B5"/>
    </sheetView>
  </sheetViews>
  <sheetFormatPr defaultColWidth="9.109375" defaultRowHeight="14.4" x14ac:dyDescent="0.3"/>
  <cols>
    <col min="1" max="1" width="15" style="1" bestFit="1" customWidth="1"/>
    <col min="2" max="2" width="8.5546875" style="1" bestFit="1" customWidth="1"/>
    <col min="3" max="3" width="9.77734375" style="2" bestFit="1" customWidth="1"/>
    <col min="4" max="4" width="19.77734375" style="1" bestFit="1" customWidth="1"/>
    <col min="5" max="5" width="32.5546875" style="1" bestFit="1" customWidth="1"/>
    <col min="6" max="16384" width="9.109375" style="1"/>
  </cols>
  <sheetData>
    <row r="1" spans="1:6" x14ac:dyDescent="0.3">
      <c r="A1" s="1" t="s">
        <v>0</v>
      </c>
      <c r="B1" s="1" t="s">
        <v>39</v>
      </c>
      <c r="C1" s="2" t="s">
        <v>3</v>
      </c>
      <c r="D1" s="1" t="s">
        <v>2</v>
      </c>
      <c r="E1" s="1" t="s">
        <v>4</v>
      </c>
    </row>
    <row r="2" spans="1:6" x14ac:dyDescent="0.3">
      <c r="A2" s="1">
        <v>0</v>
      </c>
      <c r="B2" s="1">
        <v>0</v>
      </c>
      <c r="C2" s="2">
        <f>IF($D2&gt;0.04045,POWER(($D2+0.055)/1.055, 2.4),$D2/12.92)*600</f>
        <v>0</v>
      </c>
      <c r="D2" s="1">
        <f t="shared" ref="D2:D33" si="0">A2/255</f>
        <v>0</v>
      </c>
      <c r="E2" s="1" t="s">
        <v>6</v>
      </c>
    </row>
    <row r="3" spans="1:6" x14ac:dyDescent="0.3">
      <c r="A3" s="1">
        <v>1</v>
      </c>
      <c r="B3" s="1">
        <v>8.9999999999999993E-3</v>
      </c>
      <c r="C3" s="2">
        <f t="shared" ref="C3:C53" si="1">IF($D3&gt;0.04045,POWER(($D3+0.055)/1.055, 2.4),$D3/12.92)*600</f>
        <v>0.1821161901293025</v>
      </c>
      <c r="D3" s="1">
        <f t="shared" si="0"/>
        <v>3.9215686274509803E-3</v>
      </c>
      <c r="E3" s="1" t="s">
        <v>7</v>
      </c>
    </row>
    <row r="4" spans="1:6" x14ac:dyDescent="0.3">
      <c r="A4" s="1">
        <v>2</v>
      </c>
      <c r="B4" s="1">
        <v>1.7000000000000001E-2</v>
      </c>
      <c r="C4" s="2">
        <f t="shared" si="1"/>
        <v>0.36423238025860499</v>
      </c>
      <c r="D4" s="1">
        <f t="shared" si="0"/>
        <v>7.8431372549019607E-3</v>
      </c>
      <c r="E4" s="1" t="s">
        <v>43</v>
      </c>
      <c r="F4" s="4"/>
    </row>
    <row r="5" spans="1:6" x14ac:dyDescent="0.3">
      <c r="A5" s="1">
        <v>3</v>
      </c>
      <c r="B5" s="1">
        <v>3.5999999999999997E-2</v>
      </c>
      <c r="C5" s="2">
        <f t="shared" si="1"/>
        <v>0.54634857038790752</v>
      </c>
      <c r="D5" s="1">
        <f t="shared" si="0"/>
        <v>1.1764705882352941E-2</v>
      </c>
      <c r="E5" s="1" t="s">
        <v>38</v>
      </c>
    </row>
    <row r="6" spans="1:6" x14ac:dyDescent="0.3">
      <c r="A6" s="1">
        <v>4</v>
      </c>
      <c r="B6" s="1">
        <v>6.8000000000000005E-2</v>
      </c>
      <c r="C6" s="2">
        <f t="shared" si="1"/>
        <v>0.72846476051720999</v>
      </c>
      <c r="D6" s="1">
        <f t="shared" si="0"/>
        <v>1.5686274509803921E-2</v>
      </c>
    </row>
    <row r="7" spans="1:6" x14ac:dyDescent="0.3">
      <c r="A7" s="1">
        <v>5</v>
      </c>
      <c r="B7" s="1">
        <v>0.112</v>
      </c>
      <c r="C7" s="2">
        <f t="shared" si="1"/>
        <v>0.91058095064651245</v>
      </c>
      <c r="D7" s="1">
        <f t="shared" si="0"/>
        <v>1.9607843137254902E-2</v>
      </c>
    </row>
    <row r="8" spans="1:6" x14ac:dyDescent="0.3">
      <c r="A8" s="1">
        <v>6</v>
      </c>
      <c r="B8" s="1">
        <v>0.17199999999999999</v>
      </c>
      <c r="C8" s="2">
        <f t="shared" si="1"/>
        <v>1.092697140775815</v>
      </c>
      <c r="D8" s="1">
        <f t="shared" si="0"/>
        <v>2.3529411764705882E-2</v>
      </c>
    </row>
    <row r="9" spans="1:6" x14ac:dyDescent="0.3">
      <c r="A9" s="1">
        <v>7</v>
      </c>
      <c r="B9" s="1">
        <v>0.24299999999999999</v>
      </c>
      <c r="C9" s="2">
        <f t="shared" si="1"/>
        <v>1.2748133309051175</v>
      </c>
      <c r="D9" s="1">
        <f t="shared" si="0"/>
        <v>2.7450980392156862E-2</v>
      </c>
    </row>
    <row r="10" spans="1:6" x14ac:dyDescent="0.3">
      <c r="A10" s="1">
        <v>8</v>
      </c>
      <c r="B10" s="1">
        <v>0.32800000000000001</v>
      </c>
      <c r="C10" s="2">
        <f t="shared" si="1"/>
        <v>1.45692952103442</v>
      </c>
      <c r="D10" s="1">
        <f t="shared" si="0"/>
        <v>3.1372549019607843E-2</v>
      </c>
    </row>
    <row r="11" spans="1:6" x14ac:dyDescent="0.3">
      <c r="A11" s="1">
        <v>9</v>
      </c>
      <c r="B11" s="1">
        <v>0.42399999999999999</v>
      </c>
      <c r="C11" s="2">
        <f t="shared" si="1"/>
        <v>1.6390457111637224</v>
      </c>
      <c r="D11" s="1">
        <f t="shared" si="0"/>
        <v>3.5294117647058823E-2</v>
      </c>
    </row>
    <row r="12" spans="1:6" x14ac:dyDescent="0.3">
      <c r="A12" s="1">
        <v>10</v>
      </c>
      <c r="B12" s="1">
        <v>0.53200000000000003</v>
      </c>
      <c r="C12" s="2">
        <f t="shared" si="1"/>
        <v>1.8211619012930249</v>
      </c>
      <c r="D12" s="1">
        <f t="shared" si="0"/>
        <v>3.9215686274509803E-2</v>
      </c>
    </row>
    <row r="13" spans="1:6" x14ac:dyDescent="0.3">
      <c r="A13" s="1">
        <v>11</v>
      </c>
      <c r="B13" s="1">
        <v>0.65700000000000003</v>
      </c>
      <c r="C13" s="2">
        <f t="shared" si="1"/>
        <v>2.0079214583394953</v>
      </c>
      <c r="D13" s="1">
        <f t="shared" si="0"/>
        <v>4.3137254901960784E-2</v>
      </c>
    </row>
    <row r="14" spans="1:6" x14ac:dyDescent="0.3">
      <c r="A14" s="1">
        <v>12</v>
      </c>
      <c r="B14" s="1">
        <v>0.79700000000000004</v>
      </c>
      <c r="C14" s="2">
        <f t="shared" si="1"/>
        <v>2.2059043944284604</v>
      </c>
      <c r="D14" s="1">
        <f t="shared" si="0"/>
        <v>4.7058823529411764E-2</v>
      </c>
    </row>
    <row r="15" spans="1:6" x14ac:dyDescent="0.3">
      <c r="A15" s="1">
        <v>13</v>
      </c>
      <c r="B15" s="1">
        <v>0.95199999999999996</v>
      </c>
      <c r="C15" s="2">
        <f t="shared" si="1"/>
        <v>2.4148302110977848</v>
      </c>
      <c r="D15" s="1">
        <f t="shared" si="0"/>
        <v>5.0980392156862744E-2</v>
      </c>
    </row>
    <row r="16" spans="1:6" x14ac:dyDescent="0.3">
      <c r="A16" s="1">
        <v>14</v>
      </c>
      <c r="B16" s="1">
        <v>1.117</v>
      </c>
      <c r="C16" s="2">
        <f t="shared" si="1"/>
        <v>2.6348652224461762</v>
      </c>
      <c r="D16" s="1">
        <f t="shared" si="0"/>
        <v>5.4901960784313725E-2</v>
      </c>
    </row>
    <row r="17" spans="1:4" x14ac:dyDescent="0.3">
      <c r="A17" s="1">
        <v>15</v>
      </c>
      <c r="B17" s="1">
        <v>1.296</v>
      </c>
      <c r="C17" s="2">
        <f t="shared" si="1"/>
        <v>2.8661720884162372</v>
      </c>
      <c r="D17" s="1">
        <f t="shared" si="0"/>
        <v>5.8823529411764705E-2</v>
      </c>
    </row>
    <row r="18" spans="1:4" x14ac:dyDescent="0.3">
      <c r="A18" s="1">
        <v>16</v>
      </c>
      <c r="B18" s="1">
        <v>1.49</v>
      </c>
      <c r="C18" s="2">
        <f t="shared" si="1"/>
        <v>3.1089100214030321</v>
      </c>
      <c r="D18" s="1">
        <f t="shared" si="0"/>
        <v>6.2745098039215685E-2</v>
      </c>
    </row>
    <row r="19" spans="1:4" x14ac:dyDescent="0.3">
      <c r="A19" s="1">
        <v>17</v>
      </c>
      <c r="B19" s="1">
        <v>1.702</v>
      </c>
      <c r="C19" s="2">
        <f t="shared" si="1"/>
        <v>3.3632349745216361</v>
      </c>
      <c r="D19" s="1">
        <f t="shared" si="0"/>
        <v>6.6666666666666666E-2</v>
      </c>
    </row>
    <row r="20" spans="1:4" x14ac:dyDescent="0.3">
      <c r="A20" s="1">
        <v>18</v>
      </c>
      <c r="B20" s="1">
        <v>1.925</v>
      </c>
      <c r="C20" s="2">
        <f t="shared" si="1"/>
        <v>3.6292998137142325</v>
      </c>
      <c r="D20" s="1">
        <f t="shared" si="0"/>
        <v>7.0588235294117646E-2</v>
      </c>
    </row>
    <row r="21" spans="1:4" x14ac:dyDescent="0.3">
      <c r="A21" s="1">
        <v>19</v>
      </c>
      <c r="B21" s="1">
        <v>2.1640000000000001</v>
      </c>
      <c r="C21" s="2">
        <f t="shared" si="1"/>
        <v>3.9072544755566856</v>
      </c>
      <c r="D21" s="1">
        <f t="shared" si="0"/>
        <v>7.4509803921568626E-2</v>
      </c>
    </row>
    <row r="22" spans="1:4" x14ac:dyDescent="0.3">
      <c r="A22" s="1">
        <v>20</v>
      </c>
      <c r="B22" s="1">
        <v>2.4119999999999999</v>
      </c>
      <c r="C22" s="2">
        <f t="shared" si="1"/>
        <v>4.1972461123592302</v>
      </c>
      <c r="D22" s="1">
        <f t="shared" si="0"/>
        <v>7.8431372549019607E-2</v>
      </c>
    </row>
    <row r="23" spans="1:4" x14ac:dyDescent="0.3">
      <c r="A23" s="1">
        <v>21</v>
      </c>
      <c r="B23" s="1">
        <v>2.677</v>
      </c>
      <c r="C23" s="2">
        <f t="shared" si="1"/>
        <v>4.4994192259357053</v>
      </c>
      <c r="D23" s="1">
        <f t="shared" si="0"/>
        <v>8.2352941176470587E-2</v>
      </c>
    </row>
    <row r="24" spans="1:4" x14ac:dyDescent="0.3">
      <c r="A24" s="1">
        <v>22</v>
      </c>
      <c r="B24" s="1">
        <v>2.968</v>
      </c>
      <c r="C24" s="2">
        <f t="shared" si="1"/>
        <v>4.8139157912309969</v>
      </c>
      <c r="D24" s="1">
        <f t="shared" si="0"/>
        <v>8.6274509803921567E-2</v>
      </c>
    </row>
    <row r="25" spans="1:4" x14ac:dyDescent="0.3">
      <c r="A25" s="1">
        <v>23</v>
      </c>
      <c r="B25" s="1">
        <v>3.2810000000000001</v>
      </c>
      <c r="C25" s="2">
        <f t="shared" si="1"/>
        <v>5.1408753708415853</v>
      </c>
      <c r="D25" s="1">
        <f t="shared" si="0"/>
        <v>9.0196078431372548E-2</v>
      </c>
    </row>
    <row r="26" spans="1:4" x14ac:dyDescent="0.3">
      <c r="A26" s="1">
        <v>24</v>
      </c>
      <c r="B26" s="1">
        <v>3.6</v>
      </c>
      <c r="C26" s="2">
        <f t="shared" si="1"/>
        <v>5.4804352213324714</v>
      </c>
      <c r="D26" s="1">
        <f t="shared" si="0"/>
        <v>9.4117647058823528E-2</v>
      </c>
    </row>
    <row r="27" spans="1:4" x14ac:dyDescent="0.3">
      <c r="A27" s="1">
        <v>25</v>
      </c>
      <c r="B27" s="1">
        <v>3.9409999999999998</v>
      </c>
      <c r="C27" s="2">
        <f t="shared" si="1"/>
        <v>5.8327303921427074</v>
      </c>
      <c r="D27" s="1">
        <f t="shared" si="0"/>
        <v>9.8039215686274508E-2</v>
      </c>
    </row>
    <row r="28" spans="1:4" x14ac:dyDescent="0.3">
      <c r="A28" s="1">
        <v>26</v>
      </c>
      <c r="B28" s="1">
        <v>4.298</v>
      </c>
      <c r="C28" s="2">
        <f t="shared" si="1"/>
        <v>6.1978938177761629</v>
      </c>
      <c r="D28" s="1">
        <f t="shared" si="0"/>
        <v>0.10196078431372549</v>
      </c>
    </row>
    <row r="29" spans="1:4" x14ac:dyDescent="0.3">
      <c r="A29" s="1">
        <v>27</v>
      </c>
      <c r="B29" s="1">
        <v>4.673</v>
      </c>
      <c r="C29" s="2">
        <f t="shared" si="1"/>
        <v>6.5760564038929452</v>
      </c>
      <c r="D29" s="1">
        <f t="shared" si="0"/>
        <v>0.10588235294117647</v>
      </c>
    </row>
    <row r="30" spans="1:4" x14ac:dyDescent="0.3">
      <c r="A30" s="1">
        <v>28</v>
      </c>
      <c r="B30" s="1">
        <v>5.048</v>
      </c>
      <c r="C30" s="2">
        <f t="shared" si="1"/>
        <v>6.9673471078463329</v>
      </c>
      <c r="D30" s="1">
        <f t="shared" si="0"/>
        <v>0.10980392156862745</v>
      </c>
    </row>
    <row r="31" spans="1:4" x14ac:dyDescent="0.3">
      <c r="A31" s="1">
        <v>29</v>
      </c>
      <c r="B31" s="1">
        <v>5.452</v>
      </c>
      <c r="C31" s="2">
        <f t="shared" si="1"/>
        <v>7.3718930141495242</v>
      </c>
      <c r="D31" s="1">
        <f t="shared" si="0"/>
        <v>0.11372549019607843</v>
      </c>
    </row>
    <row r="32" spans="1:4" x14ac:dyDescent="0.3">
      <c r="A32" s="1">
        <v>30</v>
      </c>
      <c r="B32" s="1">
        <v>5.8780000000000001</v>
      </c>
      <c r="C32" s="2">
        <f t="shared" si="1"/>
        <v>7.7898194053038097</v>
      </c>
      <c r="D32" s="1">
        <f t="shared" si="0"/>
        <v>0.11764705882352941</v>
      </c>
    </row>
    <row r="33" spans="1:4" x14ac:dyDescent="0.3">
      <c r="A33" s="1">
        <v>31</v>
      </c>
      <c r="B33" s="1">
        <v>6.3070000000000004</v>
      </c>
      <c r="C33" s="2">
        <f t="shared" si="1"/>
        <v>8.2212498283738142</v>
      </c>
      <c r="D33" s="1">
        <f t="shared" si="0"/>
        <v>0.12156862745098039</v>
      </c>
    </row>
    <row r="34" spans="1:4" x14ac:dyDescent="0.3">
      <c r="A34" s="1">
        <v>32</v>
      </c>
      <c r="B34" s="1">
        <v>6.7649999999999997</v>
      </c>
      <c r="C34" s="2">
        <f t="shared" si="1"/>
        <v>8.6663061576555265</v>
      </c>
      <c r="D34" s="1">
        <f t="shared" ref="D34:D53" si="2">A34/255</f>
        <v>0.12549019607843137</v>
      </c>
    </row>
    <row r="35" spans="1:4" x14ac:dyDescent="0.3">
      <c r="A35" s="1">
        <v>33</v>
      </c>
      <c r="B35" s="1">
        <v>7.2320000000000002</v>
      </c>
      <c r="C35" s="2">
        <f t="shared" si="1"/>
        <v>9.1251086537476276</v>
      </c>
      <c r="D35" s="1">
        <f t="shared" si="2"/>
        <v>0.12941176470588237</v>
      </c>
    </row>
    <row r="36" spans="1:4" x14ac:dyDescent="0.3">
      <c r="A36" s="1">
        <v>34</v>
      </c>
      <c r="B36" s="1">
        <v>7.7270000000000003</v>
      </c>
      <c r="C36" s="2">
        <f t="shared" si="1"/>
        <v>9.5977760193057815</v>
      </c>
      <c r="D36" s="1">
        <f t="shared" si="2"/>
        <v>0.13333333333333333</v>
      </c>
    </row>
    <row r="37" spans="1:4" x14ac:dyDescent="0.3">
      <c r="A37" s="1">
        <v>35</v>
      </c>
      <c r="B37" s="1">
        <v>8.2379999999999995</v>
      </c>
      <c r="C37" s="2">
        <f t="shared" si="1"/>
        <v>10.084425451732434</v>
      </c>
      <c r="D37" s="1">
        <f t="shared" si="2"/>
        <v>0.13725490196078433</v>
      </c>
    </row>
    <row r="38" spans="1:4" x14ac:dyDescent="0.3">
      <c r="A38" s="1">
        <v>36</v>
      </c>
      <c r="B38" s="1">
        <v>8.7850000000000001</v>
      </c>
      <c r="C38" s="2">
        <f t="shared" si="1"/>
        <v>10.585172693030453</v>
      </c>
      <c r="D38" s="1">
        <f t="shared" si="2"/>
        <v>0.14117647058823529</v>
      </c>
    </row>
    <row r="39" spans="1:4" x14ac:dyDescent="0.3">
      <c r="A39" s="1">
        <v>40</v>
      </c>
      <c r="B39" s="1">
        <v>11.04</v>
      </c>
      <c r="C39" s="2">
        <f t="shared" si="1"/>
        <v>12.731406225602131</v>
      </c>
      <c r="D39" s="1">
        <f t="shared" si="2"/>
        <v>0.15686274509803921</v>
      </c>
    </row>
    <row r="40" spans="1:4" x14ac:dyDescent="0.3">
      <c r="A40" s="1">
        <v>50</v>
      </c>
      <c r="B40" s="1">
        <v>17.96</v>
      </c>
      <c r="C40" s="2">
        <f t="shared" si="1"/>
        <v>19.13761984380691</v>
      </c>
      <c r="D40" s="1">
        <f t="shared" si="2"/>
        <v>0.19607843137254902</v>
      </c>
    </row>
    <row r="41" spans="1:4" x14ac:dyDescent="0.3">
      <c r="A41" s="1">
        <v>60</v>
      </c>
      <c r="B41" s="1">
        <v>26.82</v>
      </c>
      <c r="C41" s="2">
        <f t="shared" si="1"/>
        <v>27.111722631405325</v>
      </c>
      <c r="D41" s="1">
        <f t="shared" si="2"/>
        <v>0.23529411764705882</v>
      </c>
    </row>
    <row r="42" spans="1:4" x14ac:dyDescent="0.3">
      <c r="A42" s="1">
        <v>70</v>
      </c>
      <c r="B42" s="1">
        <v>37.57</v>
      </c>
      <c r="C42" s="2">
        <f t="shared" si="1"/>
        <v>36.747632538970564</v>
      </c>
      <c r="D42" s="1">
        <f t="shared" si="2"/>
        <v>0.27450980392156865</v>
      </c>
    </row>
    <row r="43" spans="1:4" x14ac:dyDescent="0.3">
      <c r="A43" s="1">
        <v>80</v>
      </c>
      <c r="B43" s="1">
        <v>50.34</v>
      </c>
      <c r="C43" s="2">
        <f t="shared" si="1"/>
        <v>48.131892188680979</v>
      </c>
      <c r="D43" s="1">
        <f t="shared" si="2"/>
        <v>0.31372549019607843</v>
      </c>
    </row>
    <row r="44" spans="1:4" x14ac:dyDescent="0.3">
      <c r="A44" s="1">
        <v>90</v>
      </c>
      <c r="B44" s="1">
        <v>65.23</v>
      </c>
      <c r="C44" s="2">
        <f t="shared" si="1"/>
        <v>61.345039852860793</v>
      </c>
      <c r="D44" s="1">
        <f t="shared" si="2"/>
        <v>0.35294117647058826</v>
      </c>
    </row>
    <row r="45" spans="1:4" x14ac:dyDescent="0.3">
      <c r="A45" s="1">
        <v>100</v>
      </c>
      <c r="B45" s="1">
        <v>82.12</v>
      </c>
      <c r="C45" s="2">
        <f t="shared" si="1"/>
        <v>76.462608261388453</v>
      </c>
      <c r="D45" s="1">
        <f t="shared" si="2"/>
        <v>0.39215686274509803</v>
      </c>
    </row>
    <row r="46" spans="1:4" x14ac:dyDescent="0.3">
      <c r="A46" s="1">
        <v>120</v>
      </c>
      <c r="B46" s="1">
        <v>122.7</v>
      </c>
      <c r="C46" s="2">
        <f t="shared" si="1"/>
        <v>112.69246338040671</v>
      </c>
      <c r="D46" s="1">
        <f t="shared" si="2"/>
        <v>0.47058823529411764</v>
      </c>
    </row>
    <row r="47" spans="1:4" x14ac:dyDescent="0.3">
      <c r="A47" s="1">
        <v>140</v>
      </c>
      <c r="B47" s="1">
        <v>172.1</v>
      </c>
      <c r="C47" s="2">
        <f t="shared" si="1"/>
        <v>157.35039451781773</v>
      </c>
      <c r="D47" s="1">
        <f t="shared" si="2"/>
        <v>0.5490196078431373</v>
      </c>
    </row>
    <row r="48" spans="1:4" x14ac:dyDescent="0.3">
      <c r="A48" s="1">
        <v>160</v>
      </c>
      <c r="B48" s="1">
        <v>230.3</v>
      </c>
      <c r="C48" s="2">
        <f t="shared" si="1"/>
        <v>210.91955970026362</v>
      </c>
      <c r="D48" s="1">
        <f t="shared" si="2"/>
        <v>0.62745098039215685</v>
      </c>
    </row>
    <row r="49" spans="1:4" x14ac:dyDescent="0.3">
      <c r="A49" s="1">
        <v>180</v>
      </c>
      <c r="B49" s="1">
        <v>298.7</v>
      </c>
      <c r="C49" s="2">
        <f t="shared" si="1"/>
        <v>273.84661390824277</v>
      </c>
      <c r="D49" s="1">
        <f t="shared" si="2"/>
        <v>0.70588235294117652</v>
      </c>
    </row>
    <row r="50" spans="1:4" x14ac:dyDescent="0.3">
      <c r="A50" s="1">
        <v>200</v>
      </c>
      <c r="B50" s="1">
        <v>376.5</v>
      </c>
      <c r="C50" s="2">
        <f t="shared" si="1"/>
        <v>346.54826425779038</v>
      </c>
      <c r="D50" s="1">
        <f t="shared" si="2"/>
        <v>0.78431372549019607</v>
      </c>
    </row>
    <row r="51" spans="1:4" x14ac:dyDescent="0.3">
      <c r="A51" s="1">
        <v>220</v>
      </c>
      <c r="B51" s="1">
        <v>464.8</v>
      </c>
      <c r="C51" s="2">
        <f t="shared" si="1"/>
        <v>429.41610030388841</v>
      </c>
      <c r="D51" s="1">
        <f t="shared" si="2"/>
        <v>0.86274509803921573</v>
      </c>
    </row>
    <row r="52" spans="1:4" x14ac:dyDescent="0.3">
      <c r="A52" s="1">
        <v>240</v>
      </c>
      <c r="B52" s="1">
        <v>562.6</v>
      </c>
      <c r="C52" s="2">
        <f t="shared" si="1"/>
        <v>522.82027151927832</v>
      </c>
      <c r="D52" s="1">
        <f t="shared" si="2"/>
        <v>0.94117647058823528</v>
      </c>
    </row>
    <row r="53" spans="1:4" x14ac:dyDescent="0.3">
      <c r="A53" s="1">
        <v>255</v>
      </c>
      <c r="B53" s="1">
        <v>642.20000000000005</v>
      </c>
      <c r="C53" s="2">
        <f t="shared" si="1"/>
        <v>600</v>
      </c>
      <c r="D53" s="1">
        <f t="shared" si="2"/>
        <v>1</v>
      </c>
    </row>
    <row r="54" spans="1:4" x14ac:dyDescent="0.3">
      <c r="A54" s="1">
        <v>700</v>
      </c>
      <c r="B54" s="1">
        <v>747.8</v>
      </c>
      <c r="C54" s="2">
        <f>A54</f>
        <v>700</v>
      </c>
    </row>
    <row r="55" spans="1:4" x14ac:dyDescent="0.3">
      <c r="A55" s="1">
        <v>800</v>
      </c>
      <c r="B55" s="1">
        <v>854</v>
      </c>
      <c r="C55" s="2">
        <f t="shared" ref="C55:C60" si="3">A55</f>
        <v>800</v>
      </c>
    </row>
    <row r="56" spans="1:4" x14ac:dyDescent="0.3">
      <c r="A56" s="1">
        <v>900</v>
      </c>
      <c r="B56" s="1">
        <v>961.5</v>
      </c>
      <c r="C56" s="2">
        <f t="shared" si="3"/>
        <v>900</v>
      </c>
    </row>
    <row r="57" spans="1:4" x14ac:dyDescent="0.3">
      <c r="A57" s="1">
        <v>1000</v>
      </c>
      <c r="B57" s="1">
        <v>1068</v>
      </c>
      <c r="C57" s="2">
        <f t="shared" si="3"/>
        <v>1000</v>
      </c>
    </row>
    <row r="58" spans="1:4" x14ac:dyDescent="0.3">
      <c r="A58" s="1">
        <v>1200</v>
      </c>
      <c r="B58" s="1">
        <v>1284</v>
      </c>
      <c r="C58" s="2">
        <f t="shared" si="3"/>
        <v>1200</v>
      </c>
    </row>
    <row r="59" spans="1:4" x14ac:dyDescent="0.3">
      <c r="A59" s="1">
        <v>1400</v>
      </c>
      <c r="B59" s="1">
        <v>1496</v>
      </c>
      <c r="C59" s="2">
        <f t="shared" si="3"/>
        <v>1400</v>
      </c>
    </row>
    <row r="60" spans="1:4" x14ac:dyDescent="0.3">
      <c r="A60" s="1">
        <v>1600</v>
      </c>
      <c r="B60" s="1">
        <v>1712</v>
      </c>
      <c r="C60" s="2">
        <f t="shared" si="3"/>
        <v>1600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5"/>
  <sheetViews>
    <sheetView zoomScaleNormal="100" workbookViewId="0">
      <selection activeCell="H7" sqref="H7"/>
    </sheetView>
  </sheetViews>
  <sheetFormatPr defaultColWidth="9.109375" defaultRowHeight="14.4" x14ac:dyDescent="0.3"/>
  <cols>
    <col min="1" max="1" width="15" style="1" bestFit="1" customWidth="1"/>
    <col min="2" max="5" width="6" style="1" bestFit="1" customWidth="1"/>
    <col min="6" max="6" width="9.77734375" style="2" bestFit="1" customWidth="1"/>
    <col min="7" max="7" width="19.77734375" style="1" bestFit="1" customWidth="1"/>
    <col min="8" max="8" width="69.109375" style="1" bestFit="1" customWidth="1"/>
    <col min="9" max="9" width="3.88671875" style="1" bestFit="1" customWidth="1"/>
    <col min="10" max="16384" width="9.109375" style="1"/>
  </cols>
  <sheetData>
    <row r="1" spans="1:9" x14ac:dyDescent="0.3">
      <c r="A1" s="1" t="s">
        <v>0</v>
      </c>
      <c r="B1" s="1" t="s">
        <v>11</v>
      </c>
      <c r="C1" s="1" t="s">
        <v>12</v>
      </c>
      <c r="D1" s="1" t="s">
        <v>13</v>
      </c>
      <c r="E1" s="1" t="s">
        <v>45</v>
      </c>
      <c r="F1" s="2" t="s">
        <v>3</v>
      </c>
      <c r="G1" s="1" t="s">
        <v>2</v>
      </c>
      <c r="H1" s="1" t="s">
        <v>4</v>
      </c>
    </row>
    <row r="2" spans="1:9" x14ac:dyDescent="0.3">
      <c r="A2" s="1">
        <v>0</v>
      </c>
      <c r="B2" s="1">
        <v>0</v>
      </c>
      <c r="C2" s="1">
        <v>0</v>
      </c>
      <c r="D2" s="1">
        <v>0</v>
      </c>
      <c r="E2" s="1">
        <v>0</v>
      </c>
      <c r="F2" s="2">
        <f t="shared" ref="F2:F33" si="0">IF($G2&gt;0.04045,POWER(($G2+0.055)/1.055, 2.4),$G2/12.92)*140</f>
        <v>0</v>
      </c>
      <c r="G2" s="1">
        <f t="shared" ref="G2:G33" si="1">A2/255</f>
        <v>0</v>
      </c>
      <c r="H2" s="1" t="s">
        <v>6</v>
      </c>
    </row>
    <row r="3" spans="1:9" x14ac:dyDescent="0.3">
      <c r="A3" s="1">
        <v>1</v>
      </c>
      <c r="B3" s="1">
        <v>5.0000000000000001E-3</v>
      </c>
      <c r="C3" s="1">
        <v>5.0000000000000001E-3</v>
      </c>
      <c r="D3" s="1">
        <v>5.0000000000000001E-3</v>
      </c>
      <c r="E3" s="1">
        <v>5.0000000000000001E-3</v>
      </c>
      <c r="F3" s="2">
        <f t="shared" si="0"/>
        <v>4.2493777696837251E-2</v>
      </c>
      <c r="G3" s="1">
        <f t="shared" si="1"/>
        <v>3.9215686274509803E-3</v>
      </c>
      <c r="H3" s="1" t="s">
        <v>7</v>
      </c>
    </row>
    <row r="4" spans="1:9" x14ac:dyDescent="0.3">
      <c r="A4" s="1">
        <v>2</v>
      </c>
      <c r="B4" s="1">
        <v>5.0000000000000001E-3</v>
      </c>
      <c r="C4" s="1">
        <v>6.0000000000000001E-3</v>
      </c>
      <c r="D4" s="1">
        <v>5.0000000000000001E-3</v>
      </c>
      <c r="E4" s="1">
        <v>7.0000000000000001E-3</v>
      </c>
      <c r="F4" s="2">
        <f t="shared" si="0"/>
        <v>8.4987555393674502E-2</v>
      </c>
      <c r="G4" s="1">
        <f t="shared" si="1"/>
        <v>7.8431372549019607E-3</v>
      </c>
      <c r="H4" s="1" t="s">
        <v>36</v>
      </c>
      <c r="I4" s="4"/>
    </row>
    <row r="5" spans="1:9" x14ac:dyDescent="0.3">
      <c r="A5" s="1">
        <v>3</v>
      </c>
      <c r="B5" s="1">
        <v>6.0000000000000001E-3</v>
      </c>
      <c r="C5" s="1">
        <v>8.0000000000000002E-3</v>
      </c>
      <c r="D5" s="1">
        <v>5.0000000000000001E-3</v>
      </c>
      <c r="E5" s="1">
        <v>0.01</v>
      </c>
      <c r="F5" s="2">
        <f t="shared" si="0"/>
        <v>0.12748133309051174</v>
      </c>
      <c r="G5" s="1">
        <f t="shared" si="1"/>
        <v>1.1764705882352941E-2</v>
      </c>
      <c r="H5" s="1" t="s">
        <v>38</v>
      </c>
    </row>
    <row r="6" spans="1:9" x14ac:dyDescent="0.3">
      <c r="A6" s="1">
        <v>4</v>
      </c>
      <c r="B6" s="1">
        <v>8.0000000000000002E-3</v>
      </c>
      <c r="C6" s="1">
        <v>1.2E-2</v>
      </c>
      <c r="D6" s="1">
        <v>5.0000000000000001E-3</v>
      </c>
      <c r="E6" s="1">
        <v>1.6E-2</v>
      </c>
      <c r="F6" s="2">
        <f t="shared" si="0"/>
        <v>0.169975110787349</v>
      </c>
      <c r="G6" s="1">
        <f t="shared" si="1"/>
        <v>1.5686274509803921E-2</v>
      </c>
      <c r="H6" s="1" t="s">
        <v>44</v>
      </c>
    </row>
    <row r="7" spans="1:9" x14ac:dyDescent="0.3">
      <c r="A7" s="1">
        <v>5</v>
      </c>
      <c r="B7" s="1">
        <v>0.01</v>
      </c>
      <c r="C7" s="1">
        <v>1.9E-2</v>
      </c>
      <c r="D7" s="1">
        <v>6.0000000000000001E-3</v>
      </c>
      <c r="E7" s="1">
        <v>2.5000000000000001E-2</v>
      </c>
      <c r="F7" s="2">
        <f t="shared" si="0"/>
        <v>0.21246888848418624</v>
      </c>
      <c r="G7" s="1">
        <f t="shared" si="1"/>
        <v>1.9607843137254902E-2</v>
      </c>
    </row>
    <row r="8" spans="1:9" x14ac:dyDescent="0.3">
      <c r="A8" s="1">
        <v>6</v>
      </c>
      <c r="B8" s="1">
        <v>1.2999999999999999E-2</v>
      </c>
      <c r="C8" s="1">
        <v>2.7E-2</v>
      </c>
      <c r="D8" s="1">
        <v>7.0000000000000001E-3</v>
      </c>
      <c r="E8" s="1">
        <v>3.9E-2</v>
      </c>
      <c r="F8" s="2">
        <f t="shared" si="0"/>
        <v>0.25496266618102348</v>
      </c>
      <c r="G8" s="1">
        <f t="shared" si="1"/>
        <v>2.3529411764705882E-2</v>
      </c>
    </row>
    <row r="9" spans="1:9" x14ac:dyDescent="0.3">
      <c r="A9" s="1">
        <v>8</v>
      </c>
      <c r="B9" s="1">
        <v>0.02</v>
      </c>
      <c r="C9" s="1">
        <v>5.0999999999999997E-2</v>
      </c>
      <c r="D9" s="1">
        <v>8.0000000000000002E-3</v>
      </c>
      <c r="E9" s="1">
        <v>7.2999999999999995E-2</v>
      </c>
      <c r="F9" s="2">
        <f t="shared" si="0"/>
        <v>0.33995022157469801</v>
      </c>
      <c r="G9" s="1">
        <f t="shared" si="1"/>
        <v>3.1372549019607843E-2</v>
      </c>
    </row>
    <row r="10" spans="1:9" x14ac:dyDescent="0.3">
      <c r="A10" s="1">
        <v>10</v>
      </c>
      <c r="B10" s="1">
        <v>3.2000000000000001E-2</v>
      </c>
      <c r="C10" s="1">
        <v>8.2000000000000003E-2</v>
      </c>
      <c r="D10" s="1">
        <v>0.01</v>
      </c>
      <c r="E10" s="1">
        <v>0.12</v>
      </c>
      <c r="F10" s="2">
        <f t="shared" si="0"/>
        <v>0.42493777696837248</v>
      </c>
      <c r="G10" s="1">
        <f t="shared" si="1"/>
        <v>3.9215686274509803E-2</v>
      </c>
    </row>
    <row r="11" spans="1:9" x14ac:dyDescent="0.3">
      <c r="A11" s="1">
        <v>12</v>
      </c>
      <c r="B11" s="1">
        <v>4.7E-2</v>
      </c>
      <c r="C11" s="1">
        <v>0.123</v>
      </c>
      <c r="D11" s="1">
        <v>1.4999999999999999E-2</v>
      </c>
      <c r="E11" s="1">
        <v>0.18099999999999999</v>
      </c>
      <c r="F11" s="2">
        <f t="shared" si="0"/>
        <v>0.51471102536664071</v>
      </c>
      <c r="G11" s="1">
        <f t="shared" si="1"/>
        <v>4.7058823529411764E-2</v>
      </c>
    </row>
    <row r="12" spans="1:9" x14ac:dyDescent="0.3">
      <c r="A12" s="1">
        <v>14</v>
      </c>
      <c r="B12" s="1">
        <v>6.7000000000000004E-2</v>
      </c>
      <c r="C12" s="1">
        <v>0.17599999999999999</v>
      </c>
      <c r="D12" s="1">
        <v>2.1000000000000001E-2</v>
      </c>
      <c r="E12" s="1">
        <v>0.25700000000000001</v>
      </c>
      <c r="F12" s="2">
        <f t="shared" si="0"/>
        <v>0.61480188523744106</v>
      </c>
      <c r="G12" s="1">
        <f t="shared" si="1"/>
        <v>5.4901960784313725E-2</v>
      </c>
    </row>
    <row r="13" spans="1:9" x14ac:dyDescent="0.3">
      <c r="A13" s="1">
        <v>16</v>
      </c>
      <c r="B13" s="1">
        <v>0.09</v>
      </c>
      <c r="C13" s="1">
        <v>0.23699999999999999</v>
      </c>
      <c r="D13" s="1">
        <v>2.8000000000000001E-2</v>
      </c>
      <c r="E13" s="1">
        <v>0.34699999999999998</v>
      </c>
      <c r="F13" s="2">
        <f t="shared" si="0"/>
        <v>0.72541233832737417</v>
      </c>
      <c r="G13" s="1">
        <f t="shared" si="1"/>
        <v>6.2745098039215685E-2</v>
      </c>
    </row>
    <row r="14" spans="1:9" x14ac:dyDescent="0.3">
      <c r="A14" s="1">
        <v>18</v>
      </c>
      <c r="B14" s="1">
        <v>0.11700000000000001</v>
      </c>
      <c r="C14" s="1">
        <v>0.307</v>
      </c>
      <c r="D14" s="1">
        <v>3.5999999999999997E-2</v>
      </c>
      <c r="E14" s="1">
        <v>0.44900000000000001</v>
      </c>
      <c r="F14" s="2">
        <f t="shared" si="0"/>
        <v>0.84683662319998754</v>
      </c>
      <c r="G14" s="1">
        <f t="shared" si="1"/>
        <v>7.0588235294117646E-2</v>
      </c>
    </row>
    <row r="15" spans="1:9" x14ac:dyDescent="0.3">
      <c r="A15" s="1">
        <v>20</v>
      </c>
      <c r="B15" s="1">
        <v>0.14799999999999999</v>
      </c>
      <c r="C15" s="1">
        <v>0.39</v>
      </c>
      <c r="D15" s="1">
        <v>4.5999999999999999E-2</v>
      </c>
      <c r="E15" s="1">
        <v>0.56999999999999995</v>
      </c>
      <c r="F15" s="2">
        <f t="shared" si="0"/>
        <v>0.97935742621715383</v>
      </c>
      <c r="G15" s="1">
        <f t="shared" si="1"/>
        <v>7.8431372549019607E-2</v>
      </c>
    </row>
    <row r="16" spans="1:9" x14ac:dyDescent="0.3">
      <c r="A16" s="1">
        <v>25</v>
      </c>
      <c r="B16" s="1">
        <v>0.247</v>
      </c>
      <c r="C16" s="1">
        <v>0.64900000000000002</v>
      </c>
      <c r="D16" s="1">
        <v>7.3999999999999996E-2</v>
      </c>
      <c r="E16" s="1">
        <v>0.94799999999999995</v>
      </c>
      <c r="F16" s="2">
        <f t="shared" si="0"/>
        <v>1.3609704248332983</v>
      </c>
      <c r="G16" s="1">
        <f t="shared" si="1"/>
        <v>9.8039215686274508E-2</v>
      </c>
    </row>
    <row r="17" spans="1:7" x14ac:dyDescent="0.3">
      <c r="A17" s="1">
        <v>32</v>
      </c>
      <c r="B17" s="1">
        <v>0.42</v>
      </c>
      <c r="C17" s="1">
        <v>1.115</v>
      </c>
      <c r="D17" s="1">
        <v>0.123</v>
      </c>
      <c r="E17" s="1">
        <v>1.629</v>
      </c>
      <c r="F17" s="2">
        <f t="shared" si="0"/>
        <v>2.022138103452956</v>
      </c>
      <c r="G17" s="1">
        <f t="shared" si="1"/>
        <v>0.12549019607843137</v>
      </c>
    </row>
    <row r="18" spans="1:7" x14ac:dyDescent="0.3">
      <c r="A18" s="1">
        <v>35</v>
      </c>
      <c r="B18" s="1">
        <v>0.50900000000000001</v>
      </c>
      <c r="C18" s="1">
        <v>1.3580000000000001</v>
      </c>
      <c r="D18" s="1">
        <v>0.14699999999999999</v>
      </c>
      <c r="E18" s="1">
        <v>1.984</v>
      </c>
      <c r="F18" s="2">
        <f t="shared" si="0"/>
        <v>2.3530326054042345</v>
      </c>
      <c r="G18" s="1">
        <f t="shared" si="1"/>
        <v>0.13725490196078433</v>
      </c>
    </row>
    <row r="19" spans="1:7" x14ac:dyDescent="0.3">
      <c r="A19" s="1">
        <v>40</v>
      </c>
      <c r="B19" s="1">
        <v>0.67300000000000004</v>
      </c>
      <c r="C19" s="1">
        <v>1.8160000000000001</v>
      </c>
      <c r="D19" s="1">
        <v>0.186</v>
      </c>
      <c r="E19" s="1">
        <v>2.6520000000000001</v>
      </c>
      <c r="F19" s="2">
        <f t="shared" si="0"/>
        <v>2.9706614526404973</v>
      </c>
      <c r="G19" s="1">
        <f t="shared" si="1"/>
        <v>0.15686274509803921</v>
      </c>
    </row>
    <row r="20" spans="1:7" x14ac:dyDescent="0.3">
      <c r="A20" s="1">
        <v>50</v>
      </c>
      <c r="B20" s="1">
        <v>1.075</v>
      </c>
      <c r="C20" s="1">
        <v>2.9529999999999998</v>
      </c>
      <c r="D20" s="1">
        <v>0.27700000000000002</v>
      </c>
      <c r="E20" s="1">
        <v>4.3230000000000004</v>
      </c>
      <c r="F20" s="2">
        <f t="shared" si="0"/>
        <v>4.4654446302216124</v>
      </c>
      <c r="G20" s="1">
        <f t="shared" si="1"/>
        <v>0.19607843137254902</v>
      </c>
    </row>
    <row r="21" spans="1:7" x14ac:dyDescent="0.3">
      <c r="A21" s="1">
        <v>60</v>
      </c>
      <c r="B21" s="1">
        <v>1.59</v>
      </c>
      <c r="C21" s="1">
        <v>4.3869999999999996</v>
      </c>
      <c r="D21" s="1">
        <v>0.39600000000000002</v>
      </c>
      <c r="E21" s="1">
        <v>6.4249999999999998</v>
      </c>
      <c r="F21" s="2">
        <f t="shared" si="0"/>
        <v>6.3260686139945754</v>
      </c>
      <c r="G21" s="1">
        <f t="shared" si="1"/>
        <v>0.23529411764705882</v>
      </c>
    </row>
    <row r="22" spans="1:7" x14ac:dyDescent="0.3">
      <c r="A22" s="1">
        <v>70</v>
      </c>
      <c r="B22" s="1">
        <v>2.2200000000000002</v>
      </c>
      <c r="C22" s="1">
        <v>6.157</v>
      </c>
      <c r="D22" s="1">
        <v>0.54100000000000004</v>
      </c>
      <c r="E22" s="1">
        <v>9.0299999999999994</v>
      </c>
      <c r="F22" s="2">
        <f t="shared" si="0"/>
        <v>8.5744475924264645</v>
      </c>
      <c r="G22" s="1">
        <f t="shared" si="1"/>
        <v>0.27450980392156865</v>
      </c>
    </row>
    <row r="23" spans="1:7" x14ac:dyDescent="0.3">
      <c r="A23" s="1">
        <v>80</v>
      </c>
      <c r="B23" s="1">
        <v>2.9689999999999999</v>
      </c>
      <c r="C23" s="1">
        <v>8.2379999999999995</v>
      </c>
      <c r="D23" s="1">
        <v>0.71399999999999997</v>
      </c>
      <c r="E23" s="1">
        <v>12.11</v>
      </c>
      <c r="F23" s="2">
        <f t="shared" si="0"/>
        <v>11.230774844025561</v>
      </c>
      <c r="G23" s="1">
        <f t="shared" si="1"/>
        <v>0.31372549019607843</v>
      </c>
    </row>
    <row r="24" spans="1:7" x14ac:dyDescent="0.3">
      <c r="A24" s="1">
        <v>90</v>
      </c>
      <c r="B24" s="1">
        <v>3.839</v>
      </c>
      <c r="C24" s="1">
        <v>10.72</v>
      </c>
      <c r="D24" s="1">
        <v>0.91600000000000004</v>
      </c>
      <c r="E24" s="1">
        <v>15.67</v>
      </c>
      <c r="F24" s="2">
        <f t="shared" si="0"/>
        <v>14.313842632334184</v>
      </c>
      <c r="G24" s="1">
        <f t="shared" si="1"/>
        <v>0.35294117647058826</v>
      </c>
    </row>
    <row r="25" spans="1:7" x14ac:dyDescent="0.3">
      <c r="A25" s="1">
        <v>100</v>
      </c>
      <c r="B25" s="1">
        <v>4.8460000000000001</v>
      </c>
      <c r="C25" s="1">
        <v>13.51</v>
      </c>
      <c r="D25" s="1">
        <v>1.149</v>
      </c>
      <c r="E25" s="1">
        <v>19.77</v>
      </c>
      <c r="F25" s="2">
        <f t="shared" si="0"/>
        <v>17.841275260990642</v>
      </c>
      <c r="G25" s="1">
        <f t="shared" si="1"/>
        <v>0.39215686274509803</v>
      </c>
    </row>
    <row r="26" spans="1:7" x14ac:dyDescent="0.3">
      <c r="A26" s="1">
        <v>120</v>
      </c>
      <c r="B26" s="1">
        <v>7.2439999999999998</v>
      </c>
      <c r="C26" s="1">
        <v>20.2</v>
      </c>
      <c r="D26" s="1">
        <v>1.71</v>
      </c>
      <c r="E26" s="1">
        <v>29.5</v>
      </c>
      <c r="F26" s="2">
        <f t="shared" si="0"/>
        <v>26.294908122094899</v>
      </c>
      <c r="G26" s="1">
        <f t="shared" si="1"/>
        <v>0.47058823529411764</v>
      </c>
    </row>
    <row r="27" spans="1:7" x14ac:dyDescent="0.3">
      <c r="A27" s="1">
        <v>140</v>
      </c>
      <c r="B27" s="1">
        <v>10.15</v>
      </c>
      <c r="C27" s="1">
        <v>28.23</v>
      </c>
      <c r="D27" s="1">
        <v>2.391</v>
      </c>
      <c r="E27" s="1">
        <v>41.23</v>
      </c>
      <c r="F27" s="2">
        <f t="shared" si="0"/>
        <v>36.715092054157473</v>
      </c>
      <c r="G27" s="1">
        <f t="shared" si="1"/>
        <v>0.5490196078431373</v>
      </c>
    </row>
    <row r="28" spans="1:7" x14ac:dyDescent="0.3">
      <c r="A28" s="1">
        <v>160</v>
      </c>
      <c r="B28" s="1">
        <v>13.64</v>
      </c>
      <c r="C28" s="1">
        <v>37.979999999999997</v>
      </c>
      <c r="D28" s="1">
        <v>3.218</v>
      </c>
      <c r="E28" s="1">
        <v>55.34</v>
      </c>
      <c r="F28" s="2">
        <f t="shared" si="0"/>
        <v>49.214563930061509</v>
      </c>
      <c r="G28" s="1">
        <f t="shared" si="1"/>
        <v>0.62745098039215685</v>
      </c>
    </row>
    <row r="29" spans="1:7" x14ac:dyDescent="0.3">
      <c r="A29" s="1">
        <v>180</v>
      </c>
      <c r="B29" s="1">
        <v>17.71</v>
      </c>
      <c r="C29" s="1">
        <v>49.31</v>
      </c>
      <c r="D29" s="1">
        <v>4.1820000000000004</v>
      </c>
      <c r="E29" s="1">
        <v>71.78</v>
      </c>
      <c r="F29" s="2">
        <f t="shared" si="0"/>
        <v>63.897543245256649</v>
      </c>
      <c r="G29" s="1">
        <f t="shared" si="1"/>
        <v>0.70588235294117652</v>
      </c>
    </row>
    <row r="30" spans="1:7" x14ac:dyDescent="0.3">
      <c r="A30" s="1">
        <v>200</v>
      </c>
      <c r="B30" s="1">
        <v>22.4</v>
      </c>
      <c r="C30" s="1">
        <v>62.34</v>
      </c>
      <c r="D30" s="1">
        <v>5.29</v>
      </c>
      <c r="E30" s="1">
        <v>90.6</v>
      </c>
      <c r="F30" s="2">
        <f t="shared" si="0"/>
        <v>80.861261660151087</v>
      </c>
      <c r="G30" s="1">
        <f t="shared" si="1"/>
        <v>0.78431372549019607</v>
      </c>
    </row>
    <row r="31" spans="1:7" x14ac:dyDescent="0.3">
      <c r="A31" s="1">
        <v>220</v>
      </c>
      <c r="B31" s="1">
        <v>27.7</v>
      </c>
      <c r="C31" s="1">
        <v>77.16</v>
      </c>
      <c r="D31" s="1">
        <v>6.5629999999999997</v>
      </c>
      <c r="E31" s="1">
        <v>112.1</v>
      </c>
      <c r="F31" s="2">
        <f t="shared" si="0"/>
        <v>100.19709007090731</v>
      </c>
      <c r="G31" s="1">
        <f t="shared" si="1"/>
        <v>0.86274509803921573</v>
      </c>
    </row>
    <row r="32" spans="1:7" x14ac:dyDescent="0.3">
      <c r="A32" s="1">
        <v>240</v>
      </c>
      <c r="B32" s="1">
        <v>33.549999999999997</v>
      </c>
      <c r="C32" s="1">
        <v>93.7</v>
      </c>
      <c r="D32" s="1">
        <v>7.9870000000000001</v>
      </c>
      <c r="E32" s="1">
        <v>135.9</v>
      </c>
      <c r="F32" s="2">
        <f t="shared" si="0"/>
        <v>121.99139668783161</v>
      </c>
      <c r="G32" s="1">
        <f t="shared" si="1"/>
        <v>0.94117647058823528</v>
      </c>
    </row>
    <row r="33" spans="1:7" x14ac:dyDescent="0.3">
      <c r="A33" s="1">
        <v>255</v>
      </c>
      <c r="B33" s="1">
        <v>38.409999999999997</v>
      </c>
      <c r="C33" s="1">
        <v>107.2</v>
      </c>
      <c r="D33" s="1">
        <v>9.1549999999999994</v>
      </c>
      <c r="E33" s="1">
        <v>155.4</v>
      </c>
      <c r="F33" s="2">
        <f t="shared" si="0"/>
        <v>140</v>
      </c>
      <c r="G33" s="1">
        <f t="shared" si="1"/>
        <v>1</v>
      </c>
    </row>
    <row r="34" spans="1:7" x14ac:dyDescent="0.3">
      <c r="A34" s="1">
        <v>150</v>
      </c>
      <c r="B34" s="1">
        <v>41.15</v>
      </c>
      <c r="C34" s="1">
        <v>114.9</v>
      </c>
      <c r="D34" s="1">
        <v>9.8049999999999997</v>
      </c>
      <c r="E34" s="1">
        <v>166.5</v>
      </c>
      <c r="F34" s="2">
        <f t="shared" ref="F34:F45" si="2">A34</f>
        <v>150</v>
      </c>
    </row>
    <row r="35" spans="1:7" x14ac:dyDescent="0.3">
      <c r="A35" s="1">
        <v>200</v>
      </c>
      <c r="B35" s="1">
        <v>54.73</v>
      </c>
      <c r="C35" s="1">
        <v>152.80000000000001</v>
      </c>
      <c r="D35" s="1">
        <v>13.06</v>
      </c>
      <c r="E35" s="1">
        <v>221.5</v>
      </c>
      <c r="F35" s="2">
        <f t="shared" si="2"/>
        <v>200</v>
      </c>
    </row>
    <row r="36" spans="1:7" x14ac:dyDescent="0.3">
      <c r="A36" s="1">
        <v>250</v>
      </c>
      <c r="B36" s="1">
        <v>68.03</v>
      </c>
      <c r="C36" s="1">
        <v>190.2</v>
      </c>
      <c r="D36" s="1">
        <v>16.29</v>
      </c>
      <c r="E36" s="1">
        <v>275.5</v>
      </c>
      <c r="F36" s="2">
        <f t="shared" si="2"/>
        <v>250</v>
      </c>
    </row>
    <row r="37" spans="1:7" x14ac:dyDescent="0.3">
      <c r="A37" s="1">
        <v>300</v>
      </c>
      <c r="B37" s="1">
        <v>81.45</v>
      </c>
      <c r="C37" s="1">
        <v>227.7</v>
      </c>
      <c r="D37" s="1">
        <v>19.54</v>
      </c>
      <c r="E37" s="1">
        <v>330.1</v>
      </c>
      <c r="F37" s="2">
        <f t="shared" si="2"/>
        <v>300</v>
      </c>
    </row>
    <row r="38" spans="1:7" x14ac:dyDescent="0.3">
      <c r="A38" s="1">
        <v>400</v>
      </c>
      <c r="B38" s="1">
        <v>108.2</v>
      </c>
      <c r="C38" s="1">
        <v>302.7</v>
      </c>
      <c r="D38" s="1">
        <v>26.03</v>
      </c>
      <c r="E38" s="1">
        <v>438.3</v>
      </c>
      <c r="F38" s="2">
        <f t="shared" si="2"/>
        <v>400</v>
      </c>
    </row>
    <row r="39" spans="1:7" x14ac:dyDescent="0.3">
      <c r="A39" s="1">
        <v>500</v>
      </c>
      <c r="B39" s="1">
        <v>134.9</v>
      </c>
      <c r="C39" s="1">
        <v>377.7</v>
      </c>
      <c r="D39" s="1">
        <v>32.590000000000003</v>
      </c>
      <c r="E39" s="1">
        <v>547</v>
      </c>
      <c r="F39" s="2">
        <f t="shared" si="2"/>
        <v>500</v>
      </c>
    </row>
    <row r="40" spans="1:7" x14ac:dyDescent="0.3">
      <c r="A40" s="1">
        <v>600</v>
      </c>
      <c r="B40" s="1">
        <v>161.4</v>
      </c>
      <c r="C40" s="1">
        <v>452.7</v>
      </c>
      <c r="D40" s="1">
        <v>39.229999999999997</v>
      </c>
      <c r="E40" s="1">
        <v>655.6</v>
      </c>
      <c r="F40" s="2">
        <f t="shared" si="2"/>
        <v>600</v>
      </c>
    </row>
    <row r="41" spans="1:7" x14ac:dyDescent="0.3">
      <c r="A41" s="1">
        <v>800</v>
      </c>
      <c r="B41" s="1">
        <v>214.4</v>
      </c>
      <c r="C41" s="1">
        <v>602.9</v>
      </c>
      <c r="D41" s="1">
        <v>52.52</v>
      </c>
      <c r="E41" s="1">
        <v>873</v>
      </c>
      <c r="F41" s="2">
        <f t="shared" si="2"/>
        <v>800</v>
      </c>
    </row>
    <row r="42" spans="1:7" x14ac:dyDescent="0.3">
      <c r="A42" s="1">
        <v>1000</v>
      </c>
      <c r="B42" s="1">
        <v>267.3</v>
      </c>
      <c r="C42" s="1">
        <v>754.6</v>
      </c>
      <c r="D42" s="1">
        <v>65.98</v>
      </c>
      <c r="E42" s="1">
        <v>1093</v>
      </c>
      <c r="F42" s="2">
        <f t="shared" si="2"/>
        <v>1000</v>
      </c>
    </row>
    <row r="43" spans="1:7" x14ac:dyDescent="0.3">
      <c r="A43" s="1">
        <v>1200</v>
      </c>
      <c r="B43" s="1">
        <v>320.60000000000002</v>
      </c>
      <c r="C43" s="1">
        <v>907.8</v>
      </c>
      <c r="D43" s="1">
        <v>79.2</v>
      </c>
      <c r="E43" s="1">
        <v>1313</v>
      </c>
      <c r="F43" s="2">
        <f t="shared" si="2"/>
        <v>1200</v>
      </c>
    </row>
    <row r="44" spans="1:7" x14ac:dyDescent="0.3">
      <c r="A44" s="1">
        <v>1400</v>
      </c>
      <c r="B44" s="1">
        <v>372.8</v>
      </c>
      <c r="C44" s="1">
        <v>1058</v>
      </c>
      <c r="D44" s="1">
        <v>92.7</v>
      </c>
      <c r="E44" s="1">
        <v>1529</v>
      </c>
      <c r="F44" s="2">
        <f t="shared" si="2"/>
        <v>1400</v>
      </c>
    </row>
    <row r="45" spans="1:7" x14ac:dyDescent="0.3">
      <c r="A45" s="1">
        <v>1600</v>
      </c>
      <c r="B45" s="1">
        <v>421.1</v>
      </c>
      <c r="C45" s="1">
        <v>1205</v>
      </c>
      <c r="D45" s="1">
        <v>105.1</v>
      </c>
      <c r="E45" s="1">
        <v>1722</v>
      </c>
      <c r="F45" s="2">
        <f t="shared" si="2"/>
        <v>1600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9"/>
  <sheetViews>
    <sheetView zoomScaleNormal="100" workbookViewId="0">
      <selection activeCell="G7" sqref="G7"/>
    </sheetView>
  </sheetViews>
  <sheetFormatPr defaultColWidth="9.109375" defaultRowHeight="14.4" x14ac:dyDescent="0.3"/>
  <cols>
    <col min="1" max="1" width="15" style="1" bestFit="1" customWidth="1"/>
    <col min="2" max="2" width="38.21875" style="1" bestFit="1" customWidth="1"/>
    <col min="3" max="3" width="17.6640625" style="1" bestFit="1" customWidth="1"/>
    <col min="4" max="4" width="14.5546875" style="1" bestFit="1" customWidth="1"/>
    <col min="5" max="5" width="9.77734375" style="2" bestFit="1" customWidth="1"/>
    <col min="6" max="6" width="19.77734375" style="1" bestFit="1" customWidth="1"/>
    <col min="7" max="7" width="92.88671875" style="1" bestFit="1" customWidth="1"/>
    <col min="8" max="8" width="3.88671875" style="1" bestFit="1" customWidth="1"/>
    <col min="9" max="16384" width="9.109375" style="1"/>
  </cols>
  <sheetData>
    <row r="1" spans="1:8" x14ac:dyDescent="0.3">
      <c r="A1" s="1" t="s">
        <v>0</v>
      </c>
      <c r="B1" s="1" t="s">
        <v>34</v>
      </c>
      <c r="C1" s="1" t="s">
        <v>14</v>
      </c>
      <c r="D1" s="1" t="s">
        <v>33</v>
      </c>
      <c r="E1" s="2" t="s">
        <v>3</v>
      </c>
      <c r="F1" s="1" t="s">
        <v>2</v>
      </c>
      <c r="G1" s="1" t="s">
        <v>4</v>
      </c>
    </row>
    <row r="2" spans="1:8" x14ac:dyDescent="0.3">
      <c r="A2" s="1">
        <v>0</v>
      </c>
      <c r="B2" s="1">
        <f>0.075</f>
        <v>7.4999999999999997E-2</v>
      </c>
      <c r="C2" s="1">
        <v>7.4999999999999997E-2</v>
      </c>
      <c r="D2" s="1">
        <v>0.08</v>
      </c>
      <c r="E2" s="2">
        <f>IF($F2&gt;0.04045,POWER(($F2+0.055)/1.055, 2.4),$F2/12.92)*182.07</f>
        <v>0</v>
      </c>
      <c r="F2" s="1">
        <f t="shared" ref="F2:F33" si="0">A2/255</f>
        <v>0</v>
      </c>
      <c r="G2" s="1" t="s">
        <v>6</v>
      </c>
    </row>
    <row r="3" spans="1:8" x14ac:dyDescent="0.3">
      <c r="A3" s="1">
        <v>1</v>
      </c>
      <c r="B3" s="1">
        <v>9.7000000000000003E-2</v>
      </c>
      <c r="C3" s="1">
        <v>0.1</v>
      </c>
      <c r="D3" s="1">
        <v>0.10299999999999999</v>
      </c>
      <c r="E3" s="2">
        <f t="shared" ref="E3:E52" si="1">IF($F3&gt;0.04045,POWER(($F3+0.055)/1.055, 2.4),$F3/12.92)*182.07</f>
        <v>5.5263157894736847E-2</v>
      </c>
      <c r="F3" s="1">
        <f t="shared" si="0"/>
        <v>3.9215686274509803E-3</v>
      </c>
      <c r="G3" s="1" t="s">
        <v>7</v>
      </c>
    </row>
    <row r="4" spans="1:8" x14ac:dyDescent="0.3">
      <c r="A4" s="1">
        <v>2</v>
      </c>
      <c r="B4" s="1">
        <v>9.7000000000000003E-2</v>
      </c>
      <c r="C4" s="1">
        <v>0.1</v>
      </c>
      <c r="D4" s="1">
        <v>0.104</v>
      </c>
      <c r="E4" s="2">
        <f t="shared" si="1"/>
        <v>0.11052631578947369</v>
      </c>
      <c r="F4" s="1">
        <f t="shared" si="0"/>
        <v>7.8431372549019607E-3</v>
      </c>
      <c r="G4" s="1" t="s">
        <v>38</v>
      </c>
      <c r="H4" s="4"/>
    </row>
    <row r="5" spans="1:8" x14ac:dyDescent="0.3">
      <c r="A5" s="1">
        <v>3</v>
      </c>
      <c r="B5" s="1">
        <v>9.9000000000000005E-2</v>
      </c>
      <c r="C5" s="1">
        <v>0.10299999999999999</v>
      </c>
      <c r="D5" s="1">
        <v>0.105</v>
      </c>
      <c r="E5" s="2">
        <f t="shared" si="1"/>
        <v>0.16578947368421051</v>
      </c>
      <c r="F5" s="1">
        <f t="shared" si="0"/>
        <v>1.1764705882352941E-2</v>
      </c>
      <c r="G5" s="1" t="s">
        <v>46</v>
      </c>
    </row>
    <row r="6" spans="1:8" x14ac:dyDescent="0.3">
      <c r="A6" s="1">
        <v>4</v>
      </c>
      <c r="B6" s="1">
        <v>0.10299999999999999</v>
      </c>
      <c r="C6" s="1">
        <v>0.108</v>
      </c>
      <c r="D6" s="1">
        <v>0.109</v>
      </c>
      <c r="E6" s="2">
        <f t="shared" si="1"/>
        <v>0.22105263157894739</v>
      </c>
      <c r="F6" s="1">
        <f t="shared" si="0"/>
        <v>1.5686274509803921E-2</v>
      </c>
      <c r="G6" s="1" t="s">
        <v>47</v>
      </c>
    </row>
    <row r="7" spans="1:8" x14ac:dyDescent="0.3">
      <c r="A7" s="1">
        <v>5</v>
      </c>
      <c r="B7" s="1">
        <v>0.109</v>
      </c>
      <c r="C7" s="1">
        <v>0.11600000000000001</v>
      </c>
      <c r="D7" s="1">
        <v>0.115</v>
      </c>
      <c r="E7" s="2">
        <f t="shared" si="1"/>
        <v>0.27631578947368418</v>
      </c>
      <c r="F7" s="1">
        <f t="shared" si="0"/>
        <v>1.9607843137254902E-2</v>
      </c>
    </row>
    <row r="8" spans="1:8" x14ac:dyDescent="0.3">
      <c r="A8" s="1">
        <v>6</v>
      </c>
      <c r="B8" s="1">
        <v>0.11799999999999999</v>
      </c>
      <c r="C8" s="1">
        <v>0.129</v>
      </c>
      <c r="D8" s="1">
        <v>0.125</v>
      </c>
      <c r="E8" s="2">
        <f t="shared" si="1"/>
        <v>0.33157894736842103</v>
      </c>
      <c r="F8" s="1">
        <f t="shared" si="0"/>
        <v>2.3529411764705882E-2</v>
      </c>
    </row>
    <row r="9" spans="1:8" x14ac:dyDescent="0.3">
      <c r="A9" s="1">
        <v>7</v>
      </c>
      <c r="C9" s="1">
        <v>0.14599999999999999</v>
      </c>
      <c r="D9" s="1">
        <v>0.13700000000000001</v>
      </c>
      <c r="E9" s="2">
        <f t="shared" si="1"/>
        <v>0.38684210526315788</v>
      </c>
      <c r="F9" s="1">
        <f t="shared" si="0"/>
        <v>2.7450980392156862E-2</v>
      </c>
    </row>
    <row r="10" spans="1:8" x14ac:dyDescent="0.3">
      <c r="A10" s="1">
        <v>8</v>
      </c>
      <c r="B10" s="1">
        <v>0.14699999999999999</v>
      </c>
      <c r="C10" s="1">
        <v>0.16800000000000001</v>
      </c>
      <c r="D10" s="1">
        <v>0.153</v>
      </c>
      <c r="E10" s="2">
        <f t="shared" si="1"/>
        <v>0.44210526315789478</v>
      </c>
      <c r="F10" s="1">
        <f t="shared" si="0"/>
        <v>3.1372549019607843E-2</v>
      </c>
    </row>
    <row r="11" spans="1:8" x14ac:dyDescent="0.3">
      <c r="A11" s="1">
        <v>9</v>
      </c>
      <c r="B11" s="1">
        <v>0.16800000000000001</v>
      </c>
      <c r="C11" s="1">
        <v>0.19700000000000001</v>
      </c>
      <c r="D11" s="1">
        <v>0.17499999999999999</v>
      </c>
      <c r="E11" s="2">
        <f t="shared" si="1"/>
        <v>0.49736842105263152</v>
      </c>
      <c r="F11" s="1">
        <f t="shared" si="0"/>
        <v>3.5294117647058823E-2</v>
      </c>
    </row>
    <row r="12" spans="1:8" x14ac:dyDescent="0.3">
      <c r="A12" s="1">
        <v>10</v>
      </c>
      <c r="B12" s="1">
        <v>0.193</v>
      </c>
      <c r="C12" s="1">
        <v>0.22900000000000001</v>
      </c>
      <c r="D12" s="1">
        <v>0.2</v>
      </c>
      <c r="E12" s="2">
        <f t="shared" si="1"/>
        <v>0.55263157894736836</v>
      </c>
      <c r="F12" s="1">
        <f t="shared" si="0"/>
        <v>3.9215686274509803E-2</v>
      </c>
    </row>
    <row r="13" spans="1:8" x14ac:dyDescent="0.3">
      <c r="A13" s="1">
        <v>11</v>
      </c>
      <c r="B13" s="1">
        <v>0.221</v>
      </c>
      <c r="C13" s="1">
        <v>0.26600000000000001</v>
      </c>
      <c r="D13" s="1">
        <v>0.22900000000000001</v>
      </c>
      <c r="E13" s="2">
        <f t="shared" si="1"/>
        <v>0.60930376653311991</v>
      </c>
      <c r="F13" s="1">
        <f t="shared" si="0"/>
        <v>4.3137254901960784E-2</v>
      </c>
    </row>
    <row r="14" spans="1:8" x14ac:dyDescent="0.3">
      <c r="A14" s="1">
        <v>12</v>
      </c>
      <c r="B14" s="1">
        <v>0.253</v>
      </c>
      <c r="C14" s="1">
        <v>0.307</v>
      </c>
      <c r="D14" s="1">
        <v>0.26100000000000001</v>
      </c>
      <c r="E14" s="2">
        <f t="shared" si="1"/>
        <v>0.66938168848931623</v>
      </c>
      <c r="F14" s="1">
        <f t="shared" si="0"/>
        <v>4.7058823529411764E-2</v>
      </c>
    </row>
    <row r="15" spans="1:8" x14ac:dyDescent="0.3">
      <c r="A15" s="1">
        <v>13</v>
      </c>
      <c r="B15" s="1">
        <v>0.28599999999999998</v>
      </c>
      <c r="C15" s="1">
        <v>0.35199999999999998</v>
      </c>
      <c r="D15" s="1">
        <v>0.29699999999999999</v>
      </c>
      <c r="E15" s="2">
        <f t="shared" si="1"/>
        <v>0.73278022755762284</v>
      </c>
      <c r="F15" s="1">
        <f t="shared" si="0"/>
        <v>5.0980392156862744E-2</v>
      </c>
    </row>
    <row r="16" spans="1:8" x14ac:dyDescent="0.3">
      <c r="A16" s="1">
        <v>14</v>
      </c>
      <c r="B16" s="1">
        <v>0.32400000000000001</v>
      </c>
      <c r="C16" s="1">
        <v>0.40100000000000002</v>
      </c>
      <c r="D16" s="1">
        <v>0.33500000000000002</v>
      </c>
      <c r="E16" s="2">
        <f t="shared" si="1"/>
        <v>0.79954985175129212</v>
      </c>
      <c r="F16" s="1">
        <f t="shared" si="0"/>
        <v>5.4901960784313725E-2</v>
      </c>
    </row>
    <row r="17" spans="1:6" x14ac:dyDescent="0.3">
      <c r="A17" s="1">
        <v>15</v>
      </c>
      <c r="B17" s="1">
        <v>0.36599999999999999</v>
      </c>
      <c r="C17" s="1">
        <v>0.45500000000000002</v>
      </c>
      <c r="D17" s="1">
        <v>0.377</v>
      </c>
      <c r="E17" s="2">
        <f t="shared" si="1"/>
        <v>0.86973992022990709</v>
      </c>
      <c r="F17" s="1">
        <f t="shared" si="0"/>
        <v>5.8823529411764705E-2</v>
      </c>
    </row>
    <row r="18" spans="1:6" x14ac:dyDescent="0.3">
      <c r="A18" s="1">
        <v>16</v>
      </c>
      <c r="B18" s="1">
        <v>0.41</v>
      </c>
      <c r="C18" s="1">
        <v>0.51200000000000001</v>
      </c>
      <c r="D18" s="1">
        <v>0.42299999999999999</v>
      </c>
      <c r="E18" s="2">
        <f t="shared" si="1"/>
        <v>0.94339874599475004</v>
      </c>
      <c r="F18" s="1">
        <f t="shared" si="0"/>
        <v>6.2745098039215685E-2</v>
      </c>
    </row>
    <row r="19" spans="1:6" x14ac:dyDescent="0.3">
      <c r="A19" s="1">
        <v>17</v>
      </c>
      <c r="B19" s="1">
        <v>0.46</v>
      </c>
      <c r="C19" s="1">
        <v>0.57499999999999996</v>
      </c>
      <c r="D19" s="1">
        <v>0.47299999999999998</v>
      </c>
      <c r="E19" s="2">
        <f t="shared" si="1"/>
        <v>1.0205736530185905</v>
      </c>
      <c r="F19" s="1">
        <f t="shared" si="0"/>
        <v>6.6666666666666666E-2</v>
      </c>
    </row>
    <row r="20" spans="1:6" x14ac:dyDescent="0.3">
      <c r="A20" s="1">
        <v>18</v>
      </c>
      <c r="B20" s="1">
        <v>0.51200000000000001</v>
      </c>
      <c r="C20" s="1">
        <v>0.64400000000000002</v>
      </c>
      <c r="D20" s="1">
        <v>0.52400000000000002</v>
      </c>
      <c r="E20" s="2">
        <f t="shared" si="1"/>
        <v>1.1013110284715837</v>
      </c>
      <c r="F20" s="1">
        <f t="shared" si="0"/>
        <v>7.0588235294117646E-2</v>
      </c>
    </row>
    <row r="21" spans="1:6" x14ac:dyDescent="0.3">
      <c r="A21" s="1">
        <v>19</v>
      </c>
      <c r="B21" s="1">
        <v>0.56499999999999995</v>
      </c>
      <c r="C21" s="1">
        <v>0.71799999999999997</v>
      </c>
      <c r="D21" s="1">
        <v>0.58299999999999996</v>
      </c>
      <c r="E21" s="2">
        <f t="shared" si="1"/>
        <v>1.1856563706076761</v>
      </c>
      <c r="F21" s="1">
        <f t="shared" si="0"/>
        <v>7.4509803921568626E-2</v>
      </c>
    </row>
    <row r="22" spans="1:6" x14ac:dyDescent="0.3">
      <c r="A22" s="1">
        <v>20</v>
      </c>
      <c r="B22" s="1">
        <v>0.628</v>
      </c>
      <c r="C22" s="1">
        <v>0.79700000000000004</v>
      </c>
      <c r="D22" s="1">
        <v>0.64</v>
      </c>
      <c r="E22" s="2">
        <f t="shared" si="1"/>
        <v>1.2736543327954084</v>
      </c>
      <c r="F22" s="1">
        <f t="shared" si="0"/>
        <v>7.8431372549019607E-2</v>
      </c>
    </row>
    <row r="23" spans="1:6" x14ac:dyDescent="0.3">
      <c r="A23" s="1">
        <v>21</v>
      </c>
      <c r="B23" s="1">
        <v>0.69499999999999995</v>
      </c>
      <c r="C23" s="1">
        <v>0.88100000000000001</v>
      </c>
      <c r="D23" s="1">
        <v>0.70399999999999996</v>
      </c>
      <c r="E23" s="2">
        <f t="shared" si="1"/>
        <v>1.3653487641101898</v>
      </c>
      <c r="F23" s="1">
        <f t="shared" si="0"/>
        <v>8.2352941176470587E-2</v>
      </c>
    </row>
    <row r="24" spans="1:6" x14ac:dyDescent="0.3">
      <c r="A24" s="1">
        <v>22</v>
      </c>
      <c r="B24" s="1">
        <v>0.76200000000000001</v>
      </c>
      <c r="C24" s="1">
        <v>0.97199999999999998</v>
      </c>
      <c r="D24" s="1">
        <v>0.77500000000000002</v>
      </c>
      <c r="E24" s="2">
        <f t="shared" si="1"/>
        <v>1.4607827468490457</v>
      </c>
      <c r="F24" s="1">
        <f t="shared" si="0"/>
        <v>8.6274509803921567E-2</v>
      </c>
    </row>
    <row r="25" spans="1:6" x14ac:dyDescent="0.3">
      <c r="A25" s="1">
        <v>23</v>
      </c>
      <c r="B25" s="1">
        <v>0.83499999999999996</v>
      </c>
      <c r="C25" s="1">
        <v>1.0649999999999999</v>
      </c>
      <c r="D25" s="1">
        <v>0.84899999999999998</v>
      </c>
      <c r="E25" s="2">
        <f t="shared" si="1"/>
        <v>1.559998631281879</v>
      </c>
      <c r="F25" s="1">
        <f t="shared" si="0"/>
        <v>9.0196078431372548E-2</v>
      </c>
    </row>
    <row r="26" spans="1:6" x14ac:dyDescent="0.3">
      <c r="A26" s="1">
        <v>24</v>
      </c>
      <c r="B26" s="1">
        <v>0.90800000000000003</v>
      </c>
      <c r="C26" s="1">
        <v>1.165</v>
      </c>
      <c r="D26" s="1">
        <v>0.92600000000000005</v>
      </c>
      <c r="E26" s="2">
        <f t="shared" si="1"/>
        <v>1.6630380679133383</v>
      </c>
      <c r="F26" s="1">
        <f t="shared" si="0"/>
        <v>9.4117647058823528E-2</v>
      </c>
    </row>
    <row r="27" spans="1:6" x14ac:dyDescent="0.3">
      <c r="A27" s="1">
        <v>25</v>
      </c>
      <c r="B27" s="1">
        <v>0.98899999999999999</v>
      </c>
      <c r="C27" s="1">
        <v>1.272</v>
      </c>
      <c r="D27" s="1">
        <v>1.008</v>
      </c>
      <c r="E27" s="2">
        <f t="shared" si="1"/>
        <v>1.7699420374957044</v>
      </c>
      <c r="F27" s="1">
        <f t="shared" si="0"/>
        <v>9.8039215686274508E-2</v>
      </c>
    </row>
    <row r="28" spans="1:6" x14ac:dyDescent="0.3">
      <c r="A28" s="1">
        <v>26</v>
      </c>
      <c r="B28" s="1">
        <v>1.075</v>
      </c>
      <c r="C28" s="1">
        <v>1.38</v>
      </c>
      <c r="D28" s="1">
        <v>1.087</v>
      </c>
      <c r="E28" s="2">
        <f t="shared" si="1"/>
        <v>1.8807508790041765</v>
      </c>
      <c r="F28" s="1">
        <f t="shared" si="0"/>
        <v>0.10196078431372549</v>
      </c>
    </row>
    <row r="29" spans="1:6" x14ac:dyDescent="0.3">
      <c r="A29" s="1">
        <v>27</v>
      </c>
      <c r="B29" s="1">
        <v>1.165</v>
      </c>
      <c r="C29" s="1">
        <v>1.4930000000000001</v>
      </c>
      <c r="D29" s="1">
        <v>1.175</v>
      </c>
      <c r="E29" s="2">
        <f t="shared" si="1"/>
        <v>1.9955043157613142</v>
      </c>
      <c r="F29" s="1">
        <f t="shared" si="0"/>
        <v>0.10588235294117647</v>
      </c>
    </row>
    <row r="30" spans="1:6" x14ac:dyDescent="0.3">
      <c r="A30" s="1">
        <v>28</v>
      </c>
      <c r="B30" s="1">
        <v>1.258</v>
      </c>
      <c r="C30" s="1">
        <v>1.6120000000000001</v>
      </c>
      <c r="D30" s="1">
        <v>1.2689999999999999</v>
      </c>
      <c r="E30" s="2">
        <f t="shared" si="1"/>
        <v>2.1142414798759699</v>
      </c>
      <c r="F30" s="1">
        <f t="shared" si="0"/>
        <v>0.10980392156862745</v>
      </c>
    </row>
    <row r="31" spans="1:6" x14ac:dyDescent="0.3">
      <c r="A31" s="1">
        <v>29</v>
      </c>
      <c r="B31" s="1">
        <v>1.3560000000000001</v>
      </c>
      <c r="C31" s="1">
        <v>1.7370000000000001</v>
      </c>
      <c r="D31" s="1">
        <v>1.363</v>
      </c>
      <c r="E31" s="2">
        <f t="shared" si="1"/>
        <v>2.2370009351436728</v>
      </c>
      <c r="F31" s="1">
        <f t="shared" si="0"/>
        <v>0.11372549019607843</v>
      </c>
    </row>
    <row r="32" spans="1:6" x14ac:dyDescent="0.3">
      <c r="A32" s="1">
        <v>30</v>
      </c>
      <c r="B32" s="1">
        <v>1.4590000000000001</v>
      </c>
      <c r="C32" s="1">
        <v>1.8680000000000001</v>
      </c>
      <c r="D32" s="1">
        <v>1.4610000000000001</v>
      </c>
      <c r="E32" s="2">
        <f t="shared" si="1"/>
        <v>2.363820698539441</v>
      </c>
      <c r="F32" s="1">
        <f t="shared" si="0"/>
        <v>0.11764705882352941</v>
      </c>
    </row>
    <row r="33" spans="1:6" x14ac:dyDescent="0.3">
      <c r="A33" s="1">
        <v>31</v>
      </c>
      <c r="B33" s="1">
        <v>1.5640000000000001</v>
      </c>
      <c r="C33" s="1">
        <v>2</v>
      </c>
      <c r="D33" s="1">
        <v>1.569</v>
      </c>
      <c r="E33" s="2">
        <f t="shared" si="1"/>
        <v>2.4947382604200339</v>
      </c>
      <c r="F33" s="1">
        <f t="shared" si="0"/>
        <v>0.12156862745098039</v>
      </c>
    </row>
    <row r="34" spans="1:6" x14ac:dyDescent="0.3">
      <c r="A34" s="1">
        <v>32</v>
      </c>
      <c r="B34" s="1">
        <v>1.67</v>
      </c>
      <c r="C34" s="1">
        <v>2.1440000000000001</v>
      </c>
      <c r="D34" s="1">
        <v>1.6779999999999999</v>
      </c>
      <c r="E34" s="2">
        <f t="shared" si="1"/>
        <v>2.6297906035405694</v>
      </c>
      <c r="F34" s="1">
        <f t="shared" ref="F34:F52" si="2">A34/255</f>
        <v>0.12549019607843137</v>
      </c>
    </row>
    <row r="35" spans="1:6" x14ac:dyDescent="0.3">
      <c r="A35" s="1">
        <v>33</v>
      </c>
      <c r="B35" s="1">
        <v>1.7829999999999999</v>
      </c>
      <c r="C35" s="1">
        <v>2.286</v>
      </c>
      <c r="D35" s="1">
        <v>1.7909999999999999</v>
      </c>
      <c r="E35" s="2">
        <f t="shared" si="1"/>
        <v>2.7690142209797175</v>
      </c>
      <c r="F35" s="1">
        <f t="shared" si="2"/>
        <v>0.12941176470588237</v>
      </c>
    </row>
    <row r="36" spans="1:6" x14ac:dyDescent="0.3">
      <c r="A36" s="1">
        <v>34</v>
      </c>
      <c r="B36" s="1">
        <v>1.899</v>
      </c>
      <c r="C36" s="1">
        <v>2.4329999999999998</v>
      </c>
      <c r="D36" s="1">
        <v>1.9059999999999999</v>
      </c>
      <c r="E36" s="2">
        <f t="shared" si="1"/>
        <v>2.912445133058339</v>
      </c>
      <c r="F36" s="1">
        <f t="shared" si="2"/>
        <v>0.13333333333333333</v>
      </c>
    </row>
    <row r="37" spans="1:6" x14ac:dyDescent="0.3">
      <c r="A37" s="1">
        <v>35</v>
      </c>
      <c r="B37" s="1">
        <v>2.0150000000000001</v>
      </c>
      <c r="C37" s="1">
        <v>2.5939999999999999</v>
      </c>
      <c r="D37" s="1">
        <v>2.0289999999999999</v>
      </c>
      <c r="E37" s="2">
        <f t="shared" si="1"/>
        <v>3.060118903328207</v>
      </c>
      <c r="F37" s="1">
        <f t="shared" si="2"/>
        <v>0.13725490196078433</v>
      </c>
    </row>
    <row r="38" spans="1:6" x14ac:dyDescent="0.3">
      <c r="A38" s="1">
        <v>40</v>
      </c>
      <c r="B38" s="1">
        <v>2.6819999999999999</v>
      </c>
      <c r="C38" s="1">
        <v>3.452</v>
      </c>
      <c r="D38" s="1">
        <v>2.6880000000000002</v>
      </c>
      <c r="E38" s="2">
        <f t="shared" si="1"/>
        <v>3.8633452191589663</v>
      </c>
      <c r="F38" s="1">
        <f t="shared" si="2"/>
        <v>0.15686274509803921</v>
      </c>
    </row>
    <row r="39" spans="1:6" x14ac:dyDescent="0.3">
      <c r="A39" s="1">
        <v>50</v>
      </c>
      <c r="B39" s="1">
        <v>4.3239999999999998</v>
      </c>
      <c r="C39" s="1">
        <v>5.5670000000000002</v>
      </c>
      <c r="D39" s="1">
        <v>4.3339999999999996</v>
      </c>
      <c r="E39" s="2">
        <f t="shared" si="1"/>
        <v>5.8073107416032066</v>
      </c>
      <c r="F39" s="1">
        <f t="shared" si="2"/>
        <v>0.19607843137254902</v>
      </c>
    </row>
    <row r="40" spans="1:6" x14ac:dyDescent="0.3">
      <c r="A40" s="1">
        <v>60</v>
      </c>
      <c r="B40" s="1">
        <v>6.391</v>
      </c>
      <c r="C40" s="1">
        <v>8.2569999999999997</v>
      </c>
      <c r="D40" s="1">
        <v>6.4080000000000004</v>
      </c>
      <c r="E40" s="2">
        <f t="shared" si="1"/>
        <v>8.2270522324999451</v>
      </c>
      <c r="F40" s="1">
        <f t="shared" si="2"/>
        <v>0.23529411764705882</v>
      </c>
    </row>
    <row r="41" spans="1:6" x14ac:dyDescent="0.3">
      <c r="A41" s="1">
        <v>70</v>
      </c>
      <c r="B41" s="1">
        <v>8.9450000000000003</v>
      </c>
      <c r="C41" s="1">
        <v>11.59</v>
      </c>
      <c r="D41" s="1">
        <v>8.9830000000000005</v>
      </c>
      <c r="E41" s="2">
        <f t="shared" si="1"/>
        <v>11.151069093950616</v>
      </c>
      <c r="F41" s="1">
        <f t="shared" si="2"/>
        <v>0.27450980392156865</v>
      </c>
    </row>
    <row r="42" spans="1:6" x14ac:dyDescent="0.3">
      <c r="A42" s="1">
        <v>80</v>
      </c>
      <c r="B42" s="1">
        <v>12</v>
      </c>
      <c r="C42" s="1">
        <v>15.49</v>
      </c>
      <c r="D42" s="1">
        <v>12.03</v>
      </c>
      <c r="E42" s="2">
        <f t="shared" si="1"/>
        <v>14.605622684655241</v>
      </c>
      <c r="F42" s="1">
        <f t="shared" si="2"/>
        <v>0.31372549019607843</v>
      </c>
    </row>
    <row r="43" spans="1:6" x14ac:dyDescent="0.3">
      <c r="A43" s="1">
        <v>90</v>
      </c>
      <c r="B43" s="1">
        <v>15.47</v>
      </c>
      <c r="C43" s="1">
        <v>20.100000000000001</v>
      </c>
      <c r="D43" s="1">
        <v>15.55</v>
      </c>
      <c r="E43" s="2">
        <f t="shared" si="1"/>
        <v>18.615152343350605</v>
      </c>
      <c r="F43" s="1">
        <f t="shared" si="2"/>
        <v>0.35294117647058826</v>
      </c>
    </row>
    <row r="44" spans="1:6" x14ac:dyDescent="0.3">
      <c r="A44" s="1">
        <v>100</v>
      </c>
      <c r="B44" s="1">
        <v>19.5</v>
      </c>
      <c r="C44" s="1">
        <v>25.3</v>
      </c>
      <c r="D44" s="1">
        <v>19.579999999999998</v>
      </c>
      <c r="E44" s="2">
        <f t="shared" si="1"/>
        <v>23.202578476918326</v>
      </c>
      <c r="F44" s="1">
        <f t="shared" si="2"/>
        <v>0.39215686274509803</v>
      </c>
    </row>
    <row r="45" spans="1:6" x14ac:dyDescent="0.3">
      <c r="A45" s="1">
        <v>120</v>
      </c>
      <c r="B45" s="1">
        <v>29.02</v>
      </c>
      <c r="C45" s="1">
        <v>37.68</v>
      </c>
      <c r="D45" s="1">
        <v>29.15</v>
      </c>
      <c r="E45" s="2">
        <f t="shared" si="1"/>
        <v>34.196528012784412</v>
      </c>
      <c r="F45" s="1">
        <f t="shared" si="2"/>
        <v>0.47058823529411764</v>
      </c>
    </row>
    <row r="46" spans="1:6" x14ac:dyDescent="0.3">
      <c r="A46" s="1">
        <v>140</v>
      </c>
      <c r="B46" s="1">
        <v>40.909999999999997</v>
      </c>
      <c r="C46" s="1">
        <v>53.11</v>
      </c>
      <c r="D46" s="1">
        <v>40.700000000000003</v>
      </c>
      <c r="E46" s="2">
        <f t="shared" si="1"/>
        <v>47.747977216431792</v>
      </c>
      <c r="F46" s="1">
        <f t="shared" si="2"/>
        <v>0.5490196078431373</v>
      </c>
    </row>
    <row r="47" spans="1:6" x14ac:dyDescent="0.3">
      <c r="A47" s="1">
        <v>160</v>
      </c>
      <c r="B47" s="1">
        <v>54.9</v>
      </c>
      <c r="C47" s="1">
        <v>71.44</v>
      </c>
      <c r="D47" s="1">
        <v>54.68</v>
      </c>
      <c r="E47" s="2">
        <f t="shared" si="1"/>
        <v>64.003540391044993</v>
      </c>
      <c r="F47" s="1">
        <f t="shared" si="2"/>
        <v>0.62745098039215685</v>
      </c>
    </row>
    <row r="48" spans="1:6" x14ac:dyDescent="0.3">
      <c r="A48" s="1">
        <v>180</v>
      </c>
      <c r="B48" s="1">
        <v>71.510000000000005</v>
      </c>
      <c r="C48" s="1">
        <v>93.05</v>
      </c>
      <c r="D48" s="1">
        <v>70.81</v>
      </c>
      <c r="E48" s="2">
        <f t="shared" si="1"/>
        <v>83.098754990456271</v>
      </c>
      <c r="F48" s="1">
        <f t="shared" si="2"/>
        <v>0.70588235294117652</v>
      </c>
    </row>
    <row r="49" spans="1:6" x14ac:dyDescent="0.3">
      <c r="A49" s="1">
        <v>200</v>
      </c>
      <c r="B49" s="1">
        <v>90.4</v>
      </c>
      <c r="C49" s="1">
        <v>117.3</v>
      </c>
      <c r="D49" s="1">
        <v>89.38</v>
      </c>
      <c r="E49" s="2">
        <f t="shared" si="1"/>
        <v>105.16007078902649</v>
      </c>
      <c r="F49" s="1">
        <f t="shared" si="2"/>
        <v>0.78431372549019607</v>
      </c>
    </row>
    <row r="50" spans="1:6" x14ac:dyDescent="0.3">
      <c r="A50" s="1">
        <v>220</v>
      </c>
      <c r="B50" s="1">
        <v>111.6</v>
      </c>
      <c r="C50" s="1">
        <v>145</v>
      </c>
      <c r="D50" s="1">
        <v>110.5</v>
      </c>
      <c r="E50" s="2">
        <f t="shared" si="1"/>
        <v>130.30631563721494</v>
      </c>
      <c r="F50" s="1">
        <f t="shared" si="2"/>
        <v>0.86274509803921573</v>
      </c>
    </row>
    <row r="51" spans="1:6" x14ac:dyDescent="0.3">
      <c r="A51" s="1">
        <v>240</v>
      </c>
      <c r="B51" s="1">
        <v>135.4</v>
      </c>
      <c r="C51" s="1">
        <v>175.6</v>
      </c>
      <c r="D51" s="1">
        <v>133.9</v>
      </c>
      <c r="E51" s="2">
        <f t="shared" si="1"/>
        <v>158.64981139252498</v>
      </c>
      <c r="F51" s="1">
        <f t="shared" si="2"/>
        <v>0.94117647058823528</v>
      </c>
    </row>
    <row r="52" spans="1:6" x14ac:dyDescent="0.3">
      <c r="A52" s="1">
        <v>255</v>
      </c>
      <c r="B52" s="1">
        <v>154.9</v>
      </c>
      <c r="C52" s="1">
        <v>200.6</v>
      </c>
      <c r="D52" s="1">
        <v>153.1</v>
      </c>
      <c r="E52" s="2">
        <f t="shared" si="1"/>
        <v>182.07</v>
      </c>
      <c r="F52" s="1">
        <f t="shared" si="2"/>
        <v>1</v>
      </c>
    </row>
    <row r="53" spans="1:6" x14ac:dyDescent="0.3">
      <c r="A53" s="1">
        <v>200</v>
      </c>
      <c r="B53" s="1">
        <v>170.3</v>
      </c>
      <c r="C53" s="1">
        <v>220</v>
      </c>
      <c r="D53" s="1">
        <v>218.8</v>
      </c>
      <c r="E53" s="2">
        <f t="shared" ref="E53:E67" si="3">A53</f>
        <v>200</v>
      </c>
    </row>
    <row r="54" spans="1:6" x14ac:dyDescent="0.3">
      <c r="A54" s="1">
        <v>250</v>
      </c>
      <c r="B54" s="1">
        <v>212</v>
      </c>
      <c r="C54" s="1">
        <v>273.89999999999998</v>
      </c>
      <c r="D54" s="1">
        <v>272.10000000000002</v>
      </c>
      <c r="E54" s="2">
        <f t="shared" si="3"/>
        <v>250</v>
      </c>
    </row>
    <row r="55" spans="1:6" x14ac:dyDescent="0.3">
      <c r="A55" s="1">
        <v>300</v>
      </c>
      <c r="B55" s="1">
        <v>253.8</v>
      </c>
      <c r="C55" s="1">
        <v>328.5</v>
      </c>
      <c r="D55" s="1">
        <v>326</v>
      </c>
      <c r="E55" s="2">
        <f t="shared" si="3"/>
        <v>300</v>
      </c>
    </row>
    <row r="56" spans="1:6" x14ac:dyDescent="0.3">
      <c r="A56" s="1">
        <v>350</v>
      </c>
      <c r="B56" s="1">
        <v>295</v>
      </c>
      <c r="C56" s="1">
        <v>382.4</v>
      </c>
      <c r="D56" s="1">
        <v>379.3</v>
      </c>
      <c r="E56" s="2">
        <f t="shared" si="3"/>
        <v>350</v>
      </c>
    </row>
    <row r="57" spans="1:6" x14ac:dyDescent="0.3">
      <c r="A57" s="1">
        <v>400</v>
      </c>
      <c r="B57" s="1">
        <v>337.1</v>
      </c>
      <c r="C57" s="1">
        <v>436.4</v>
      </c>
      <c r="D57" s="1">
        <v>432.7</v>
      </c>
      <c r="E57" s="2">
        <f t="shared" si="3"/>
        <v>400</v>
      </c>
    </row>
    <row r="58" spans="1:6" x14ac:dyDescent="0.3">
      <c r="A58" s="1">
        <v>450</v>
      </c>
      <c r="B58" s="1">
        <v>378.6</v>
      </c>
      <c r="C58" s="1">
        <v>490.5</v>
      </c>
      <c r="D58" s="1">
        <v>486.3</v>
      </c>
      <c r="E58" s="2">
        <f t="shared" si="3"/>
        <v>450</v>
      </c>
    </row>
    <row r="59" spans="1:6" x14ac:dyDescent="0.3">
      <c r="A59" s="1">
        <v>500</v>
      </c>
      <c r="B59" s="1">
        <v>420.3</v>
      </c>
      <c r="C59" s="1">
        <v>544.9</v>
      </c>
      <c r="D59" s="1">
        <v>538.70000000000005</v>
      </c>
      <c r="E59" s="2">
        <f t="shared" si="3"/>
        <v>500</v>
      </c>
    </row>
    <row r="60" spans="1:6" x14ac:dyDescent="0.3">
      <c r="A60" s="1">
        <v>600</v>
      </c>
      <c r="B60" s="1">
        <v>504</v>
      </c>
      <c r="C60" s="1">
        <v>653.20000000000005</v>
      </c>
      <c r="D60" s="1">
        <v>645.29999999999995</v>
      </c>
      <c r="E60" s="2">
        <f t="shared" si="3"/>
        <v>600</v>
      </c>
    </row>
    <row r="61" spans="1:6" x14ac:dyDescent="0.3">
      <c r="A61" s="1">
        <v>700</v>
      </c>
      <c r="B61" s="1">
        <v>587.6</v>
      </c>
      <c r="C61" s="1">
        <v>762</v>
      </c>
      <c r="D61" s="1">
        <v>752.5</v>
      </c>
      <c r="E61" s="2">
        <f t="shared" si="3"/>
        <v>700</v>
      </c>
    </row>
    <row r="62" spans="1:6" x14ac:dyDescent="0.3">
      <c r="A62" s="1">
        <v>800</v>
      </c>
      <c r="B62" s="1">
        <v>671</v>
      </c>
      <c r="C62" s="1">
        <v>870.8</v>
      </c>
      <c r="D62" s="1">
        <v>858</v>
      </c>
      <c r="E62" s="2">
        <f t="shared" si="3"/>
        <v>800</v>
      </c>
    </row>
    <row r="63" spans="1:6" x14ac:dyDescent="0.3">
      <c r="A63" s="1">
        <v>900</v>
      </c>
      <c r="B63" s="1">
        <v>753.7</v>
      </c>
      <c r="C63" s="1">
        <v>979.3</v>
      </c>
      <c r="D63" s="1">
        <v>966.3</v>
      </c>
      <c r="E63" s="2">
        <f t="shared" si="3"/>
        <v>900</v>
      </c>
    </row>
    <row r="64" spans="1:6" x14ac:dyDescent="0.3">
      <c r="A64" s="1">
        <v>1000</v>
      </c>
      <c r="B64" s="1">
        <v>836.9</v>
      </c>
      <c r="C64" s="1">
        <v>1087</v>
      </c>
      <c r="D64" s="1">
        <v>1073</v>
      </c>
      <c r="E64" s="2">
        <f t="shared" si="3"/>
        <v>1000</v>
      </c>
    </row>
    <row r="65" spans="1:6" x14ac:dyDescent="0.3">
      <c r="A65" s="1">
        <v>1200</v>
      </c>
      <c r="B65" s="1">
        <v>1006</v>
      </c>
      <c r="C65" s="1">
        <v>1306</v>
      </c>
      <c r="D65" s="1">
        <v>1289</v>
      </c>
      <c r="E65" s="2">
        <f t="shared" si="3"/>
        <v>1200</v>
      </c>
    </row>
    <row r="66" spans="1:6" x14ac:dyDescent="0.3">
      <c r="A66" s="1">
        <v>1400</v>
      </c>
      <c r="B66" s="1">
        <v>1175</v>
      </c>
      <c r="C66" s="1">
        <v>1526</v>
      </c>
      <c r="D66" s="1">
        <v>1506</v>
      </c>
      <c r="E66" s="2">
        <f t="shared" si="3"/>
        <v>1400</v>
      </c>
    </row>
    <row r="67" spans="1:6" x14ac:dyDescent="0.3">
      <c r="A67" s="1">
        <v>1600</v>
      </c>
      <c r="B67" s="1">
        <v>1343</v>
      </c>
      <c r="C67" s="1">
        <v>1714</v>
      </c>
      <c r="D67" s="1">
        <v>1713</v>
      </c>
      <c r="E67" s="2">
        <f t="shared" si="3"/>
        <v>1600</v>
      </c>
    </row>
    <row r="79" spans="1:6" x14ac:dyDescent="0.3">
      <c r="A79" s="1">
        <v>36</v>
      </c>
      <c r="E79" s="2">
        <f>IF($F79&gt;0.04045,POWER(($F79+0.055)/1.055, 2.4),$F79/12.92)*140</f>
        <v>2.4698736283737723</v>
      </c>
      <c r="F79" s="1">
        <f>A79/255</f>
        <v>0.14117647058823529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5"/>
  <sheetViews>
    <sheetView zoomScaleNormal="100" workbookViewId="0">
      <selection activeCell="F54" sqref="F54"/>
    </sheetView>
  </sheetViews>
  <sheetFormatPr defaultColWidth="9.109375" defaultRowHeight="14.4" x14ac:dyDescent="0.3"/>
  <cols>
    <col min="1" max="1" width="15" style="1" bestFit="1" customWidth="1"/>
    <col min="2" max="2" width="12.6640625" style="1" bestFit="1" customWidth="1"/>
    <col min="3" max="3" width="13.109375" style="1" bestFit="1" customWidth="1"/>
    <col min="4" max="4" width="6" style="1" bestFit="1" customWidth="1"/>
    <col min="5" max="5" width="13.77734375" style="1" bestFit="1" customWidth="1"/>
    <col min="6" max="6" width="14.109375" style="1" bestFit="1" customWidth="1"/>
    <col min="7" max="7" width="9.77734375" style="2" bestFit="1" customWidth="1"/>
    <col min="8" max="8" width="19.77734375" style="1" bestFit="1" customWidth="1"/>
    <col min="9" max="9" width="32.5546875" style="1" bestFit="1" customWidth="1"/>
    <col min="10" max="10" width="47.6640625" style="1" bestFit="1" customWidth="1"/>
    <col min="11" max="16384" width="9.109375" style="1"/>
  </cols>
  <sheetData>
    <row r="1" spans="1:10" x14ac:dyDescent="0.3">
      <c r="A1" s="1" t="s">
        <v>0</v>
      </c>
      <c r="B1" s="1" t="s">
        <v>18</v>
      </c>
      <c r="C1" s="1" t="s">
        <v>17</v>
      </c>
      <c r="D1" s="1" t="s">
        <v>8</v>
      </c>
      <c r="E1" s="1" t="s">
        <v>15</v>
      </c>
      <c r="F1" s="1" t="s">
        <v>16</v>
      </c>
      <c r="G1" s="2" t="s">
        <v>3</v>
      </c>
      <c r="H1" s="1" t="s">
        <v>2</v>
      </c>
      <c r="I1" s="1" t="s">
        <v>4</v>
      </c>
    </row>
    <row r="2" spans="1:10" x14ac:dyDescent="0.3">
      <c r="A2" s="1">
        <v>0</v>
      </c>
      <c r="B2" s="1">
        <v>0.47399999999999998</v>
      </c>
      <c r="C2" s="1">
        <v>0</v>
      </c>
      <c r="D2" s="1">
        <f t="shared" ref="D2:D33" si="0">B2-C2</f>
        <v>0.47399999999999998</v>
      </c>
      <c r="E2" s="1">
        <v>0.47399999999999998</v>
      </c>
      <c r="F2" s="1">
        <v>0</v>
      </c>
      <c r="G2" s="2">
        <f t="shared" ref="G2:G52" si="1">IF($H2&gt;0.04045,POWER(($H2+0.055)/1.055, 2.4),$H2/12.92)*140</f>
        <v>0</v>
      </c>
      <c r="H2" s="1">
        <f t="shared" ref="H2:H52" si="2">A2/255</f>
        <v>0</v>
      </c>
      <c r="I2" s="6" t="s">
        <v>48</v>
      </c>
      <c r="J2" s="1" t="s">
        <v>49</v>
      </c>
    </row>
    <row r="3" spans="1:10" x14ac:dyDescent="0.3">
      <c r="A3" s="1">
        <v>1</v>
      </c>
      <c r="B3" s="1">
        <v>0.47399999999999998</v>
      </c>
      <c r="C3" s="1">
        <v>0</v>
      </c>
      <c r="D3" s="1">
        <f t="shared" si="0"/>
        <v>0.47399999999999998</v>
      </c>
      <c r="E3" s="1">
        <v>0.47399999999999998</v>
      </c>
      <c r="F3" s="1">
        <v>0</v>
      </c>
      <c r="G3" s="2">
        <f t="shared" si="1"/>
        <v>4.2493777696837251E-2</v>
      </c>
      <c r="H3" s="1">
        <f t="shared" si="2"/>
        <v>3.9215686274509803E-3</v>
      </c>
      <c r="J3" s="1" t="s">
        <v>50</v>
      </c>
    </row>
    <row r="4" spans="1:10" x14ac:dyDescent="0.3">
      <c r="A4" s="1">
        <v>2</v>
      </c>
      <c r="B4" s="1">
        <v>0.47399999999999998</v>
      </c>
      <c r="C4" s="1">
        <v>0</v>
      </c>
      <c r="D4" s="1">
        <f t="shared" si="0"/>
        <v>0.47399999999999998</v>
      </c>
      <c r="E4" s="1">
        <v>0.47399999999999998</v>
      </c>
      <c r="F4" s="1">
        <v>0</v>
      </c>
      <c r="G4" s="2">
        <f t="shared" si="1"/>
        <v>8.4987555393674502E-2</v>
      </c>
      <c r="H4" s="1">
        <f t="shared" si="2"/>
        <v>7.8431372549019607E-3</v>
      </c>
      <c r="I4" s="5"/>
      <c r="J4" s="1" t="s">
        <v>51</v>
      </c>
    </row>
    <row r="5" spans="1:10" x14ac:dyDescent="0.3">
      <c r="A5" s="1">
        <v>3</v>
      </c>
      <c r="B5" s="1">
        <v>0.47399999999999998</v>
      </c>
      <c r="C5" s="1">
        <v>0</v>
      </c>
      <c r="D5" s="1">
        <f t="shared" si="0"/>
        <v>0.47399999999999998</v>
      </c>
      <c r="E5" s="1">
        <v>0.47399999999999998</v>
      </c>
      <c r="F5" s="1">
        <v>0</v>
      </c>
      <c r="G5" s="2">
        <f t="shared" si="1"/>
        <v>0.12748133309051174</v>
      </c>
      <c r="H5" s="1">
        <f t="shared" si="2"/>
        <v>1.1764705882352941E-2</v>
      </c>
      <c r="J5" s="1" t="s">
        <v>52</v>
      </c>
    </row>
    <row r="6" spans="1:10" x14ac:dyDescent="0.3">
      <c r="A6" s="1">
        <v>4</v>
      </c>
      <c r="B6" s="1">
        <v>0.47399999999999998</v>
      </c>
      <c r="C6" s="1">
        <v>0</v>
      </c>
      <c r="D6" s="1">
        <f t="shared" si="0"/>
        <v>0.47399999999999998</v>
      </c>
      <c r="E6" s="1">
        <v>0.47399999999999998</v>
      </c>
      <c r="F6" s="1">
        <v>0</v>
      </c>
      <c r="G6" s="2">
        <f t="shared" si="1"/>
        <v>0.169975110787349</v>
      </c>
      <c r="H6" s="1">
        <f t="shared" si="2"/>
        <v>1.5686274509803921E-2</v>
      </c>
      <c r="J6" s="1" t="s">
        <v>53</v>
      </c>
    </row>
    <row r="7" spans="1:10" x14ac:dyDescent="0.3">
      <c r="A7" s="1">
        <v>5</v>
      </c>
      <c r="B7" s="1">
        <v>0.47399999999999998</v>
      </c>
      <c r="C7" s="1">
        <v>1E-3</v>
      </c>
      <c r="D7" s="1">
        <f t="shared" si="0"/>
        <v>0.47299999999999998</v>
      </c>
      <c r="E7" s="1">
        <v>0.47399999999999998</v>
      </c>
      <c r="F7" s="1">
        <v>0</v>
      </c>
      <c r="G7" s="2">
        <f t="shared" si="1"/>
        <v>0.21246888848418624</v>
      </c>
      <c r="H7" s="1">
        <f t="shared" si="2"/>
        <v>1.9607843137254902E-2</v>
      </c>
      <c r="J7" s="1" t="s">
        <v>54</v>
      </c>
    </row>
    <row r="8" spans="1:10" x14ac:dyDescent="0.3">
      <c r="A8" s="1">
        <v>6</v>
      </c>
      <c r="B8" s="1">
        <v>0.47799999999999998</v>
      </c>
      <c r="C8" s="1">
        <v>2E-3</v>
      </c>
      <c r="D8" s="1">
        <f t="shared" si="0"/>
        <v>0.47599999999999998</v>
      </c>
      <c r="E8" s="1">
        <v>0.47399999999999998</v>
      </c>
      <c r="F8" s="1">
        <v>0</v>
      </c>
      <c r="G8" s="2">
        <f t="shared" si="1"/>
        <v>0.25496266618102348</v>
      </c>
      <c r="H8" s="1">
        <f t="shared" si="2"/>
        <v>2.3529411764705882E-2</v>
      </c>
      <c r="J8" s="1" t="s">
        <v>55</v>
      </c>
    </row>
    <row r="9" spans="1:10" x14ac:dyDescent="0.3">
      <c r="A9" s="1">
        <v>7</v>
      </c>
      <c r="B9" s="1">
        <v>0.48</v>
      </c>
      <c r="C9" s="1">
        <v>3.0000000000000001E-3</v>
      </c>
      <c r="D9" s="1">
        <f t="shared" si="0"/>
        <v>0.47699999999999998</v>
      </c>
      <c r="E9" s="1">
        <v>0.47399999999999998</v>
      </c>
      <c r="F9" s="1">
        <v>0</v>
      </c>
      <c r="G9" s="2">
        <f t="shared" si="1"/>
        <v>0.29745644387786074</v>
      </c>
      <c r="H9" s="1">
        <f t="shared" si="2"/>
        <v>2.7450980392156862E-2</v>
      </c>
      <c r="I9" s="1" t="s">
        <v>36</v>
      </c>
    </row>
    <row r="10" spans="1:10" x14ac:dyDescent="0.3">
      <c r="A10" s="1">
        <v>8</v>
      </c>
      <c r="B10" s="1">
        <v>0.48499999999999999</v>
      </c>
      <c r="C10" s="1">
        <v>6.0000000000000001E-3</v>
      </c>
      <c r="D10" s="1">
        <f t="shared" si="0"/>
        <v>0.47899999999999998</v>
      </c>
      <c r="E10" s="1">
        <v>0.47399999999999998</v>
      </c>
      <c r="F10" s="1">
        <v>0</v>
      </c>
      <c r="G10" s="2">
        <f t="shared" si="1"/>
        <v>0.33995022157469801</v>
      </c>
      <c r="H10" s="1">
        <f t="shared" si="2"/>
        <v>3.1372549019607843E-2</v>
      </c>
      <c r="I10" s="1" t="s">
        <v>38</v>
      </c>
    </row>
    <row r="11" spans="1:10" x14ac:dyDescent="0.3">
      <c r="A11" s="1">
        <v>9</v>
      </c>
      <c r="B11" s="1">
        <v>0.49399999999999999</v>
      </c>
      <c r="C11" s="1">
        <v>1.2E-2</v>
      </c>
      <c r="D11" s="1">
        <f t="shared" si="0"/>
        <v>0.48199999999999998</v>
      </c>
      <c r="E11" s="1">
        <v>0.47399999999999998</v>
      </c>
      <c r="F11" s="1">
        <v>0</v>
      </c>
      <c r="G11" s="2">
        <f t="shared" si="1"/>
        <v>0.38244399927153522</v>
      </c>
      <c r="H11" s="1">
        <f t="shared" si="2"/>
        <v>3.5294117647058823E-2</v>
      </c>
      <c r="I11" s="1" t="s">
        <v>56</v>
      </c>
    </row>
    <row r="12" spans="1:10" x14ac:dyDescent="0.3">
      <c r="A12" s="1">
        <v>10</v>
      </c>
      <c r="B12" s="1">
        <v>0.503</v>
      </c>
      <c r="C12" s="1">
        <v>0.02</v>
      </c>
      <c r="D12" s="1">
        <f t="shared" si="0"/>
        <v>0.48299999999999998</v>
      </c>
      <c r="E12" s="1">
        <v>0.47399999999999998</v>
      </c>
      <c r="F12" s="1">
        <v>0</v>
      </c>
      <c r="G12" s="2">
        <f t="shared" si="1"/>
        <v>0.42493777696837248</v>
      </c>
      <c r="H12" s="1">
        <f t="shared" si="2"/>
        <v>3.9215686274509803E-2</v>
      </c>
    </row>
    <row r="13" spans="1:10" x14ac:dyDescent="0.3">
      <c r="A13" s="1">
        <v>11</v>
      </c>
      <c r="B13" s="1">
        <v>0.51200000000000001</v>
      </c>
      <c r="C13" s="1">
        <v>2.7E-2</v>
      </c>
      <c r="D13" s="1">
        <f t="shared" si="0"/>
        <v>0.48499999999999999</v>
      </c>
      <c r="E13" s="1">
        <v>0.47399999999999998</v>
      </c>
      <c r="F13" s="1">
        <v>0</v>
      </c>
      <c r="G13" s="2">
        <f t="shared" si="1"/>
        <v>0.46851500694588227</v>
      </c>
      <c r="H13" s="1">
        <f t="shared" si="2"/>
        <v>4.3137254901960784E-2</v>
      </c>
    </row>
    <row r="14" spans="1:10" x14ac:dyDescent="0.3">
      <c r="A14" s="1">
        <v>12</v>
      </c>
      <c r="B14" s="1">
        <v>0.52500000000000002</v>
      </c>
      <c r="C14" s="1">
        <v>3.9E-2</v>
      </c>
      <c r="D14" s="1">
        <f t="shared" si="0"/>
        <v>0.48600000000000004</v>
      </c>
      <c r="E14" s="1">
        <v>0.47399999999999998</v>
      </c>
      <c r="F14" s="1">
        <v>0</v>
      </c>
      <c r="G14" s="2">
        <f t="shared" si="1"/>
        <v>0.51471102536664071</v>
      </c>
      <c r="H14" s="1">
        <f t="shared" si="2"/>
        <v>4.7058823529411764E-2</v>
      </c>
    </row>
    <row r="15" spans="1:10" x14ac:dyDescent="0.3">
      <c r="A15" s="1">
        <v>13</v>
      </c>
      <c r="B15" s="1">
        <v>0.53500000000000003</v>
      </c>
      <c r="C15" s="1">
        <v>4.8000000000000001E-2</v>
      </c>
      <c r="D15" s="1">
        <f t="shared" si="0"/>
        <v>0.48700000000000004</v>
      </c>
      <c r="E15" s="1">
        <v>0.47399999999999998</v>
      </c>
      <c r="F15" s="1">
        <v>0</v>
      </c>
      <c r="G15" s="2">
        <f t="shared" si="1"/>
        <v>0.56346038258948317</v>
      </c>
      <c r="H15" s="1">
        <f t="shared" si="2"/>
        <v>5.0980392156862744E-2</v>
      </c>
    </row>
    <row r="16" spans="1:10" x14ac:dyDescent="0.3">
      <c r="A16" s="1">
        <v>14</v>
      </c>
      <c r="B16" s="1">
        <v>0.55000000000000004</v>
      </c>
      <c r="C16" s="1">
        <v>6.3E-2</v>
      </c>
      <c r="D16" s="1">
        <f t="shared" si="0"/>
        <v>0.48700000000000004</v>
      </c>
      <c r="E16" s="1">
        <v>0.47399999999999998</v>
      </c>
      <c r="F16" s="1">
        <v>1E-3</v>
      </c>
      <c r="G16" s="2">
        <f t="shared" si="1"/>
        <v>0.61480188523744106</v>
      </c>
      <c r="H16" s="1">
        <f t="shared" si="2"/>
        <v>5.4901960784313725E-2</v>
      </c>
    </row>
    <row r="17" spans="1:8" x14ac:dyDescent="0.3">
      <c r="A17" s="1">
        <v>15</v>
      </c>
      <c r="B17" s="1">
        <v>0.56599999999999995</v>
      </c>
      <c r="C17" s="1">
        <v>7.6999999999999999E-2</v>
      </c>
      <c r="D17" s="1">
        <f t="shared" si="0"/>
        <v>0.48899999999999993</v>
      </c>
      <c r="E17" s="1">
        <v>0.47499999999999998</v>
      </c>
      <c r="F17" s="1">
        <v>1E-3</v>
      </c>
      <c r="G17" s="2">
        <f t="shared" si="1"/>
        <v>0.66877348729712194</v>
      </c>
      <c r="H17" s="1">
        <f t="shared" si="2"/>
        <v>5.8823529411764705E-2</v>
      </c>
    </row>
    <row r="18" spans="1:8" x14ac:dyDescent="0.3">
      <c r="A18" s="1">
        <v>16</v>
      </c>
      <c r="B18" s="1">
        <v>0.57699999999999996</v>
      </c>
      <c r="C18" s="1">
        <v>0.09</v>
      </c>
      <c r="D18" s="1">
        <f t="shared" si="0"/>
        <v>0.48699999999999999</v>
      </c>
      <c r="E18" s="1">
        <v>0.47699999999999998</v>
      </c>
      <c r="F18" s="1">
        <v>2E-3</v>
      </c>
      <c r="G18" s="2">
        <f t="shared" si="1"/>
        <v>0.72541233832737417</v>
      </c>
      <c r="H18" s="1">
        <f t="shared" si="2"/>
        <v>6.2745098039215685E-2</v>
      </c>
    </row>
    <row r="19" spans="1:8" x14ac:dyDescent="0.3">
      <c r="A19" s="1">
        <v>17</v>
      </c>
      <c r="B19" s="1">
        <v>0.59599999999999997</v>
      </c>
      <c r="C19" s="1">
        <v>0.109</v>
      </c>
      <c r="D19" s="1">
        <f t="shared" si="0"/>
        <v>0.48699999999999999</v>
      </c>
      <c r="E19" s="1">
        <v>0.48</v>
      </c>
      <c r="F19" s="1">
        <v>5.0000000000000001E-3</v>
      </c>
      <c r="G19" s="2">
        <f t="shared" si="1"/>
        <v>0.78475482738838176</v>
      </c>
      <c r="H19" s="1">
        <f t="shared" si="2"/>
        <v>6.6666666666666666E-2</v>
      </c>
    </row>
    <row r="20" spans="1:8" x14ac:dyDescent="0.3">
      <c r="A20" s="1">
        <v>18</v>
      </c>
      <c r="B20" s="1">
        <v>0.61299999999999999</v>
      </c>
      <c r="C20" s="1">
        <v>0.125</v>
      </c>
      <c r="D20" s="1">
        <f t="shared" si="0"/>
        <v>0.48799999999999999</v>
      </c>
      <c r="E20" s="1">
        <v>0.48399999999999999</v>
      </c>
      <c r="F20" s="1">
        <v>8.9999999999999993E-3</v>
      </c>
      <c r="G20" s="2">
        <f t="shared" si="1"/>
        <v>0.84683662319998754</v>
      </c>
      <c r="H20" s="1">
        <f t="shared" si="2"/>
        <v>7.0588235294117646E-2</v>
      </c>
    </row>
    <row r="21" spans="1:8" x14ac:dyDescent="0.3">
      <c r="A21" s="1">
        <v>19</v>
      </c>
      <c r="B21" s="1">
        <v>0.63600000000000001</v>
      </c>
      <c r="C21" s="1">
        <v>0.14699999999999999</v>
      </c>
      <c r="D21" s="1">
        <f t="shared" si="0"/>
        <v>0.48899999999999999</v>
      </c>
      <c r="E21" s="1">
        <v>0.49199999999999999</v>
      </c>
      <c r="F21" s="1">
        <v>1.7999999999999999E-2</v>
      </c>
      <c r="G21" s="2">
        <f t="shared" si="1"/>
        <v>0.91169271096322668</v>
      </c>
      <c r="H21" s="1">
        <f t="shared" si="2"/>
        <v>7.4509803921568626E-2</v>
      </c>
    </row>
    <row r="22" spans="1:8" x14ac:dyDescent="0.3">
      <c r="A22" s="1">
        <v>20</v>
      </c>
      <c r="B22" s="1">
        <v>0.66400000000000003</v>
      </c>
      <c r="C22" s="1">
        <v>0.17199999999999999</v>
      </c>
      <c r="D22" s="1">
        <f t="shared" si="0"/>
        <v>0.49200000000000005</v>
      </c>
      <c r="E22" s="1">
        <v>0.505</v>
      </c>
      <c r="F22" s="1">
        <v>3.1E-2</v>
      </c>
      <c r="G22" s="2">
        <f t="shared" si="1"/>
        <v>0.97935742621715383</v>
      </c>
      <c r="H22" s="1">
        <f t="shared" si="2"/>
        <v>7.8431372549019607E-2</v>
      </c>
    </row>
    <row r="23" spans="1:8" x14ac:dyDescent="0.3">
      <c r="A23" s="1">
        <v>21</v>
      </c>
      <c r="B23" s="1">
        <v>0.69499999999999995</v>
      </c>
      <c r="C23" s="1">
        <v>0.2</v>
      </c>
      <c r="D23" s="1">
        <f t="shared" si="0"/>
        <v>0.49499999999999994</v>
      </c>
      <c r="E23" s="1">
        <v>0.52500000000000002</v>
      </c>
      <c r="F23" s="1">
        <v>0.05</v>
      </c>
      <c r="G23" s="2">
        <f t="shared" si="1"/>
        <v>1.0498644860516646</v>
      </c>
      <c r="H23" s="1">
        <f t="shared" si="2"/>
        <v>8.2352941176470587E-2</v>
      </c>
    </row>
    <row r="24" spans="1:8" x14ac:dyDescent="0.3">
      <c r="A24" s="1">
        <v>22</v>
      </c>
      <c r="B24" s="1">
        <v>0.71499999999999997</v>
      </c>
      <c r="C24" s="1">
        <v>0.221</v>
      </c>
      <c r="D24" s="1">
        <f t="shared" si="0"/>
        <v>0.49399999999999999</v>
      </c>
      <c r="E24" s="1">
        <v>0.54100000000000004</v>
      </c>
      <c r="F24" s="1">
        <v>6.6000000000000003E-2</v>
      </c>
      <c r="G24" s="2">
        <f t="shared" si="1"/>
        <v>1.1232470179538991</v>
      </c>
      <c r="H24" s="1">
        <f t="shared" si="2"/>
        <v>8.6274509803921567E-2</v>
      </c>
    </row>
    <row r="25" spans="1:8" x14ac:dyDescent="0.3">
      <c r="A25" s="1">
        <v>23</v>
      </c>
      <c r="B25" s="1">
        <v>0.748</v>
      </c>
      <c r="C25" s="1">
        <v>0.253</v>
      </c>
      <c r="D25" s="1">
        <f t="shared" si="0"/>
        <v>0.495</v>
      </c>
      <c r="E25" s="1">
        <v>0.57099999999999995</v>
      </c>
      <c r="F25" s="1">
        <v>9.5000000000000001E-2</v>
      </c>
      <c r="G25" s="2">
        <f t="shared" si="1"/>
        <v>1.1995375865297031</v>
      </c>
      <c r="H25" s="1">
        <f t="shared" si="2"/>
        <v>9.0196078431372548E-2</v>
      </c>
    </row>
    <row r="26" spans="1:8" x14ac:dyDescent="0.3">
      <c r="A26" s="1">
        <v>24</v>
      </c>
      <c r="B26" s="1">
        <v>0.77900000000000003</v>
      </c>
      <c r="C26" s="1">
        <v>0.28399999999999997</v>
      </c>
      <c r="D26" s="1">
        <f t="shared" si="0"/>
        <v>0.49500000000000005</v>
      </c>
      <c r="E26" s="1">
        <v>0.59899999999999998</v>
      </c>
      <c r="F26" s="1">
        <v>0.125</v>
      </c>
      <c r="G26" s="2">
        <f t="shared" si="1"/>
        <v>1.2787682183109099</v>
      </c>
      <c r="H26" s="1">
        <f t="shared" si="2"/>
        <v>9.4117647058823528E-2</v>
      </c>
    </row>
    <row r="27" spans="1:8" x14ac:dyDescent="0.3">
      <c r="A27" s="1">
        <v>25</v>
      </c>
      <c r="B27" s="1">
        <v>0.80900000000000005</v>
      </c>
      <c r="C27" s="1">
        <v>0.313</v>
      </c>
      <c r="D27" s="1">
        <f t="shared" si="0"/>
        <v>0.49600000000000005</v>
      </c>
      <c r="E27" s="1">
        <v>0.625</v>
      </c>
      <c r="F27" s="1">
        <v>0.15</v>
      </c>
      <c r="G27" s="2">
        <f t="shared" si="1"/>
        <v>1.3609704248332983</v>
      </c>
      <c r="H27" s="1">
        <f t="shared" si="2"/>
        <v>9.8039215686274508E-2</v>
      </c>
    </row>
    <row r="28" spans="1:8" x14ac:dyDescent="0.3">
      <c r="A28" s="1">
        <v>26</v>
      </c>
      <c r="B28" s="1">
        <v>0.84899999999999998</v>
      </c>
      <c r="C28" s="1">
        <v>0.35199999999999998</v>
      </c>
      <c r="D28" s="1">
        <f t="shared" si="0"/>
        <v>0.497</v>
      </c>
      <c r="E28" s="1">
        <v>0.65900000000000003</v>
      </c>
      <c r="F28" s="1">
        <v>0.188</v>
      </c>
      <c r="G28" s="2">
        <f t="shared" si="1"/>
        <v>1.4461752241477714</v>
      </c>
      <c r="H28" s="1">
        <f t="shared" si="2"/>
        <v>0.10196078431372549</v>
      </c>
    </row>
    <row r="29" spans="1:8" x14ac:dyDescent="0.3">
      <c r="A29" s="1">
        <v>27</v>
      </c>
      <c r="B29" s="1">
        <v>0.89100000000000001</v>
      </c>
      <c r="C29" s="1">
        <v>0.39300000000000002</v>
      </c>
      <c r="D29" s="1">
        <f t="shared" si="0"/>
        <v>0.498</v>
      </c>
      <c r="E29" s="1">
        <v>0.69899999999999995</v>
      </c>
      <c r="F29" s="1">
        <v>0.22500000000000001</v>
      </c>
      <c r="G29" s="2">
        <f t="shared" si="1"/>
        <v>1.534413160908354</v>
      </c>
      <c r="H29" s="1">
        <f t="shared" si="2"/>
        <v>0.10588235294117647</v>
      </c>
    </row>
    <row r="30" spans="1:8" x14ac:dyDescent="0.3">
      <c r="A30" s="1">
        <v>28</v>
      </c>
      <c r="B30" s="1">
        <v>0.92200000000000004</v>
      </c>
      <c r="C30" s="1">
        <v>0.42399999999999999</v>
      </c>
      <c r="D30" s="1">
        <f t="shared" si="0"/>
        <v>0.49800000000000005</v>
      </c>
      <c r="E30" s="1">
        <v>0.73</v>
      </c>
      <c r="F30" s="1">
        <v>0.25900000000000001</v>
      </c>
      <c r="G30" s="2">
        <f t="shared" si="1"/>
        <v>1.6257143251641444</v>
      </c>
      <c r="H30" s="1">
        <f t="shared" si="2"/>
        <v>0.10980392156862745</v>
      </c>
    </row>
    <row r="31" spans="1:8" x14ac:dyDescent="0.3">
      <c r="A31" s="1">
        <v>29</v>
      </c>
      <c r="B31" s="1">
        <v>0.95799999999999996</v>
      </c>
      <c r="C31" s="1">
        <v>0.46</v>
      </c>
      <c r="D31" s="1">
        <f t="shared" si="0"/>
        <v>0.49799999999999994</v>
      </c>
      <c r="E31" s="1">
        <v>0.76600000000000001</v>
      </c>
      <c r="F31" s="1">
        <v>0.29599999999999999</v>
      </c>
      <c r="G31" s="2">
        <f t="shared" si="1"/>
        <v>1.7201083699682223</v>
      </c>
      <c r="H31" s="1">
        <f t="shared" si="2"/>
        <v>0.11372549019607843</v>
      </c>
    </row>
    <row r="32" spans="1:8" x14ac:dyDescent="0.3">
      <c r="A32" s="1">
        <v>30</v>
      </c>
      <c r="B32" s="1">
        <v>1.01</v>
      </c>
      <c r="C32" s="1">
        <v>0.51</v>
      </c>
      <c r="D32" s="1">
        <f t="shared" si="0"/>
        <v>0.5</v>
      </c>
      <c r="E32" s="1">
        <v>0.81499999999999995</v>
      </c>
      <c r="F32" s="1">
        <v>0.34399999999999997</v>
      </c>
      <c r="G32" s="2">
        <f t="shared" si="1"/>
        <v>1.8176245279042222</v>
      </c>
      <c r="H32" s="1">
        <f t="shared" si="2"/>
        <v>0.11764705882352941</v>
      </c>
    </row>
    <row r="33" spans="1:8" x14ac:dyDescent="0.3">
      <c r="A33" s="1">
        <v>31</v>
      </c>
      <c r="B33" s="1">
        <v>1.0580000000000001</v>
      </c>
      <c r="C33" s="1">
        <v>0.55600000000000005</v>
      </c>
      <c r="D33" s="1">
        <f t="shared" si="0"/>
        <v>0.502</v>
      </c>
      <c r="E33" s="1">
        <v>0.85799999999999998</v>
      </c>
      <c r="F33" s="1">
        <v>0.38800000000000001</v>
      </c>
      <c r="G33" s="2">
        <f t="shared" si="1"/>
        <v>1.9182916266205567</v>
      </c>
      <c r="H33" s="1">
        <f t="shared" si="2"/>
        <v>0.12156862745098039</v>
      </c>
    </row>
    <row r="34" spans="1:8" x14ac:dyDescent="0.3">
      <c r="A34" s="1">
        <v>32</v>
      </c>
      <c r="B34" s="1">
        <v>1.095</v>
      </c>
      <c r="C34" s="1">
        <v>0.59299999999999997</v>
      </c>
      <c r="D34" s="1">
        <f t="shared" ref="D34:D55" si="3">B34-C34</f>
        <v>0.502</v>
      </c>
      <c r="E34" s="1">
        <v>0.89500000000000002</v>
      </c>
      <c r="F34" s="1">
        <v>0.42499999999999999</v>
      </c>
      <c r="G34" s="2">
        <f t="shared" si="1"/>
        <v>2.022138103452956</v>
      </c>
      <c r="H34" s="1">
        <f t="shared" si="2"/>
        <v>0.12549019607843137</v>
      </c>
    </row>
    <row r="35" spans="1:8" x14ac:dyDescent="0.3">
      <c r="A35" s="1">
        <v>33</v>
      </c>
      <c r="B35" s="1">
        <v>1.1499999999999999</v>
      </c>
      <c r="C35" s="1">
        <v>0.64500000000000002</v>
      </c>
      <c r="D35" s="1">
        <f t="shared" si="3"/>
        <v>0.50499999999999989</v>
      </c>
      <c r="E35" s="1">
        <v>0.94399999999999995</v>
      </c>
      <c r="F35" s="1">
        <v>0.47599999999999998</v>
      </c>
      <c r="G35" s="2">
        <f t="shared" si="1"/>
        <v>2.12919201920778</v>
      </c>
      <c r="H35" s="1">
        <f t="shared" si="2"/>
        <v>0.12941176470588237</v>
      </c>
    </row>
    <row r="36" spans="1:8" x14ac:dyDescent="0.3">
      <c r="A36" s="1">
        <v>34</v>
      </c>
      <c r="B36" s="1">
        <v>1.2070000000000001</v>
      </c>
      <c r="C36" s="1">
        <v>0.70299999999999996</v>
      </c>
      <c r="D36" s="1">
        <f t="shared" si="3"/>
        <v>0.50400000000000011</v>
      </c>
      <c r="E36" s="1">
        <v>0.996</v>
      </c>
      <c r="F36" s="1">
        <v>0.52900000000000003</v>
      </c>
      <c r="G36" s="2">
        <f t="shared" si="1"/>
        <v>2.2394810711713489</v>
      </c>
      <c r="H36" s="1">
        <f t="shared" si="2"/>
        <v>0.13333333333333333</v>
      </c>
    </row>
    <row r="37" spans="1:8" x14ac:dyDescent="0.3">
      <c r="A37" s="1">
        <v>35</v>
      </c>
      <c r="B37" s="1">
        <v>1.2689999999999999</v>
      </c>
      <c r="C37" s="1">
        <v>0.76300000000000001</v>
      </c>
      <c r="D37" s="1">
        <f t="shared" si="3"/>
        <v>0.50599999999999989</v>
      </c>
      <c r="E37" s="1">
        <v>1.0580000000000001</v>
      </c>
      <c r="F37" s="1">
        <v>0.59299999999999997</v>
      </c>
      <c r="G37" s="2">
        <f t="shared" si="1"/>
        <v>2.3530326054042345</v>
      </c>
      <c r="H37" s="1">
        <f t="shared" si="2"/>
        <v>0.13725490196078433</v>
      </c>
    </row>
    <row r="38" spans="1:8" x14ac:dyDescent="0.3">
      <c r="A38" s="1">
        <v>40</v>
      </c>
      <c r="B38" s="1">
        <v>1.581</v>
      </c>
      <c r="C38" s="1">
        <v>1.07</v>
      </c>
      <c r="D38" s="1">
        <f t="shared" si="3"/>
        <v>0.5109999999999999</v>
      </c>
      <c r="E38" s="1">
        <v>1.3480000000000001</v>
      </c>
      <c r="F38" s="1">
        <v>0.88500000000000001</v>
      </c>
      <c r="G38" s="2">
        <f t="shared" si="1"/>
        <v>2.9706614526404973</v>
      </c>
      <c r="H38" s="1">
        <f t="shared" si="2"/>
        <v>0.15686274509803921</v>
      </c>
    </row>
    <row r="39" spans="1:8" x14ac:dyDescent="0.3">
      <c r="A39" s="1">
        <v>50</v>
      </c>
      <c r="B39" s="1">
        <v>2.395</v>
      </c>
      <c r="C39" s="1">
        <v>1.8640000000000001</v>
      </c>
      <c r="D39" s="1">
        <f t="shared" si="3"/>
        <v>0.53099999999999992</v>
      </c>
      <c r="E39" s="1">
        <v>2.1349999999999998</v>
      </c>
      <c r="F39" s="1">
        <v>1.67</v>
      </c>
      <c r="G39" s="2">
        <f t="shared" si="1"/>
        <v>4.4654446302216124</v>
      </c>
      <c r="H39" s="1">
        <f t="shared" si="2"/>
        <v>0.19607843137254902</v>
      </c>
    </row>
    <row r="40" spans="1:8" x14ac:dyDescent="0.3">
      <c r="A40" s="1">
        <v>60</v>
      </c>
      <c r="B40" s="1">
        <v>3.4940000000000002</v>
      </c>
      <c r="C40" s="1">
        <v>2.9409999999999998</v>
      </c>
      <c r="D40" s="1">
        <f t="shared" si="3"/>
        <v>0.55300000000000038</v>
      </c>
      <c r="E40" s="1">
        <v>3.1659999999999999</v>
      </c>
      <c r="F40" s="1">
        <v>2.7130000000000001</v>
      </c>
      <c r="G40" s="2">
        <f t="shared" si="1"/>
        <v>6.3260686139945754</v>
      </c>
      <c r="H40" s="1">
        <f t="shared" si="2"/>
        <v>0.23529411764705882</v>
      </c>
    </row>
    <row r="41" spans="1:8" x14ac:dyDescent="0.3">
      <c r="A41" s="1">
        <v>70</v>
      </c>
      <c r="B41" s="1">
        <v>5.008</v>
      </c>
      <c r="C41" s="1">
        <v>4.4340000000000002</v>
      </c>
      <c r="D41" s="1">
        <f t="shared" si="3"/>
        <v>0.57399999999999984</v>
      </c>
      <c r="E41" s="1">
        <v>4.63</v>
      </c>
      <c r="F41" s="1">
        <v>4.1760000000000002</v>
      </c>
      <c r="G41" s="2">
        <f t="shared" si="1"/>
        <v>8.5744475924264645</v>
      </c>
      <c r="H41" s="1">
        <f t="shared" si="2"/>
        <v>0.27450980392156865</v>
      </c>
    </row>
    <row r="42" spans="1:8" x14ac:dyDescent="0.3">
      <c r="A42" s="1">
        <v>80</v>
      </c>
      <c r="B42" s="1">
        <v>6.97</v>
      </c>
      <c r="C42" s="1">
        <v>6.3239999999999998</v>
      </c>
      <c r="D42" s="1">
        <f t="shared" si="3"/>
        <v>0.64599999999999991</v>
      </c>
      <c r="E42" s="1">
        <v>6.5</v>
      </c>
      <c r="F42" s="1">
        <v>6.05</v>
      </c>
      <c r="G42" s="2">
        <f t="shared" si="1"/>
        <v>11.230774844025561</v>
      </c>
      <c r="H42" s="1">
        <f t="shared" si="2"/>
        <v>0.31372549019607843</v>
      </c>
    </row>
    <row r="43" spans="1:8" x14ac:dyDescent="0.3">
      <c r="A43" s="1">
        <v>90</v>
      </c>
      <c r="B43" s="1">
        <v>9.4600000000000009</v>
      </c>
      <c r="C43" s="1">
        <v>8.7829999999999995</v>
      </c>
      <c r="D43" s="1">
        <f t="shared" si="3"/>
        <v>0.67700000000000138</v>
      </c>
      <c r="E43" s="1">
        <v>8.9049999999999994</v>
      </c>
      <c r="F43" s="1">
        <v>8.4710000000000001</v>
      </c>
      <c r="G43" s="2">
        <f t="shared" si="1"/>
        <v>14.313842632334184</v>
      </c>
      <c r="H43" s="1">
        <f t="shared" si="2"/>
        <v>0.35294117647058826</v>
      </c>
    </row>
    <row r="44" spans="1:8" x14ac:dyDescent="0.3">
      <c r="A44" s="1">
        <v>100</v>
      </c>
      <c r="B44" s="1">
        <v>12.2</v>
      </c>
      <c r="C44" s="1">
        <v>11.48</v>
      </c>
      <c r="D44" s="1">
        <f t="shared" si="3"/>
        <v>0.71999999999999886</v>
      </c>
      <c r="E44" s="1">
        <v>11.55</v>
      </c>
      <c r="F44" s="1">
        <v>11.11</v>
      </c>
      <c r="G44" s="2">
        <f t="shared" si="1"/>
        <v>17.841275260990642</v>
      </c>
      <c r="H44" s="1">
        <f t="shared" si="2"/>
        <v>0.39215686274509803</v>
      </c>
    </row>
    <row r="45" spans="1:8" x14ac:dyDescent="0.3">
      <c r="A45" s="1">
        <v>120</v>
      </c>
      <c r="B45" s="1">
        <v>18.97</v>
      </c>
      <c r="C45" s="1">
        <v>18.14</v>
      </c>
      <c r="D45" s="1">
        <f t="shared" si="3"/>
        <v>0.82999999999999829</v>
      </c>
      <c r="E45" s="1">
        <v>18.18</v>
      </c>
      <c r="F45" s="1">
        <v>17.77</v>
      </c>
      <c r="G45" s="2">
        <f t="shared" si="1"/>
        <v>26.294908122094899</v>
      </c>
      <c r="H45" s="1">
        <f t="shared" si="2"/>
        <v>0.47058823529411764</v>
      </c>
    </row>
    <row r="46" spans="1:8" x14ac:dyDescent="0.3">
      <c r="A46" s="1">
        <v>140</v>
      </c>
      <c r="B46" s="1">
        <v>27.51</v>
      </c>
      <c r="C46" s="1">
        <v>26.59</v>
      </c>
      <c r="D46" s="1">
        <f t="shared" si="3"/>
        <v>0.92000000000000171</v>
      </c>
      <c r="E46" s="1">
        <v>26.55</v>
      </c>
      <c r="F46" s="1">
        <v>26.18</v>
      </c>
      <c r="G46" s="2">
        <f t="shared" si="1"/>
        <v>36.715092054157473</v>
      </c>
      <c r="H46" s="1">
        <f t="shared" si="2"/>
        <v>0.5490196078431373</v>
      </c>
    </row>
    <row r="47" spans="1:8" x14ac:dyDescent="0.3">
      <c r="A47" s="1">
        <v>160</v>
      </c>
      <c r="B47" s="1">
        <v>38.36</v>
      </c>
      <c r="C47" s="1">
        <v>37.340000000000003</v>
      </c>
      <c r="D47" s="1">
        <f t="shared" si="3"/>
        <v>1.019999999999996</v>
      </c>
      <c r="E47" s="1">
        <v>37.29</v>
      </c>
      <c r="F47" s="1">
        <v>36.89</v>
      </c>
      <c r="G47" s="2">
        <f t="shared" si="1"/>
        <v>49.214563930061509</v>
      </c>
      <c r="H47" s="1">
        <f t="shared" si="2"/>
        <v>0.62745098039215685</v>
      </c>
    </row>
    <row r="48" spans="1:8" x14ac:dyDescent="0.3">
      <c r="A48" s="1">
        <v>180</v>
      </c>
      <c r="B48" s="1">
        <v>52.25</v>
      </c>
      <c r="C48" s="1">
        <v>51.24</v>
      </c>
      <c r="D48" s="1">
        <f t="shared" si="3"/>
        <v>1.009999999999998</v>
      </c>
      <c r="E48" s="1">
        <v>51.1</v>
      </c>
      <c r="F48" s="1">
        <v>50.76</v>
      </c>
      <c r="G48" s="2">
        <f t="shared" si="1"/>
        <v>63.897543245256649</v>
      </c>
      <c r="H48" s="1">
        <f t="shared" si="2"/>
        <v>0.70588235294117652</v>
      </c>
    </row>
    <row r="49" spans="1:8" x14ac:dyDescent="0.3">
      <c r="A49" s="1">
        <v>200</v>
      </c>
      <c r="B49" s="1">
        <v>67.62</v>
      </c>
      <c r="C49" s="1">
        <v>66.53</v>
      </c>
      <c r="D49" s="1">
        <f t="shared" si="3"/>
        <v>1.0900000000000034</v>
      </c>
      <c r="E49" s="1">
        <v>66.2</v>
      </c>
      <c r="F49" s="1">
        <v>65.89</v>
      </c>
      <c r="G49" s="2">
        <f t="shared" si="1"/>
        <v>80.861261660151087</v>
      </c>
      <c r="H49" s="1">
        <f t="shared" si="2"/>
        <v>0.78431372549019607</v>
      </c>
    </row>
    <row r="50" spans="1:8" x14ac:dyDescent="0.3">
      <c r="A50" s="1">
        <v>220</v>
      </c>
      <c r="B50" s="1">
        <v>85.05</v>
      </c>
      <c r="C50" s="1">
        <v>83.87</v>
      </c>
      <c r="D50" s="1">
        <f t="shared" si="3"/>
        <v>1.1799999999999926</v>
      </c>
      <c r="E50" s="1">
        <v>83.39</v>
      </c>
      <c r="F50" s="1">
        <v>83.08</v>
      </c>
      <c r="G50" s="2">
        <f t="shared" si="1"/>
        <v>100.19709007090731</v>
      </c>
      <c r="H50" s="1">
        <f t="shared" si="2"/>
        <v>0.86274509803921573</v>
      </c>
    </row>
    <row r="51" spans="1:8" x14ac:dyDescent="0.3">
      <c r="A51" s="1">
        <v>240</v>
      </c>
      <c r="B51" s="1">
        <v>105.3</v>
      </c>
      <c r="C51" s="1">
        <v>104</v>
      </c>
      <c r="D51" s="1">
        <f t="shared" si="3"/>
        <v>1.2999999999999972</v>
      </c>
      <c r="E51" s="1">
        <v>103.6</v>
      </c>
      <c r="F51" s="1">
        <v>103.3</v>
      </c>
      <c r="G51" s="2">
        <f t="shared" si="1"/>
        <v>121.99139668783161</v>
      </c>
      <c r="H51" s="1">
        <f t="shared" si="2"/>
        <v>0.94117647058823528</v>
      </c>
    </row>
    <row r="52" spans="1:8" x14ac:dyDescent="0.3">
      <c r="A52" s="1">
        <v>255</v>
      </c>
      <c r="B52" s="1">
        <v>122.6</v>
      </c>
      <c r="C52" s="1">
        <v>121.1</v>
      </c>
      <c r="D52" s="1">
        <f t="shared" si="3"/>
        <v>1.5</v>
      </c>
      <c r="E52" s="1">
        <v>120.6</v>
      </c>
      <c r="F52" s="1">
        <v>120.3</v>
      </c>
      <c r="G52" s="2">
        <f t="shared" si="1"/>
        <v>140</v>
      </c>
      <c r="H52" s="1">
        <f t="shared" si="2"/>
        <v>1</v>
      </c>
    </row>
    <row r="53" spans="1:8" x14ac:dyDescent="0.3">
      <c r="A53" s="1">
        <v>150</v>
      </c>
      <c r="B53" s="1">
        <v>132.6</v>
      </c>
      <c r="C53" s="1">
        <v>131.1</v>
      </c>
      <c r="D53" s="1">
        <f t="shared" si="3"/>
        <v>1.5</v>
      </c>
      <c r="E53" s="1">
        <v>130.4</v>
      </c>
      <c r="F53" s="1">
        <v>130.30000000000001</v>
      </c>
      <c r="G53" s="2">
        <f t="shared" ref="G53:G55" si="4">A53</f>
        <v>150</v>
      </c>
    </row>
    <row r="54" spans="1:8" x14ac:dyDescent="0.3">
      <c r="A54" s="1">
        <v>200</v>
      </c>
      <c r="B54" s="1">
        <v>190.9</v>
      </c>
      <c r="C54" s="1">
        <v>189.1</v>
      </c>
      <c r="D54" s="1">
        <f t="shared" si="3"/>
        <v>1.8000000000000114</v>
      </c>
      <c r="E54" s="1">
        <v>188</v>
      </c>
      <c r="F54" s="1">
        <v>187.9</v>
      </c>
      <c r="G54" s="2">
        <f t="shared" si="4"/>
        <v>200</v>
      </c>
    </row>
    <row r="55" spans="1:8" x14ac:dyDescent="0.3">
      <c r="A55" s="1">
        <v>250</v>
      </c>
      <c r="B55" s="1">
        <v>223.5</v>
      </c>
      <c r="C55" s="1">
        <v>221.7</v>
      </c>
      <c r="D55" s="1">
        <f t="shared" si="3"/>
        <v>1.8000000000000114</v>
      </c>
      <c r="E55" s="1">
        <v>220.6</v>
      </c>
      <c r="F55" s="1">
        <v>220.6</v>
      </c>
      <c r="G55" s="2">
        <f t="shared" si="4"/>
        <v>250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5"/>
  <sheetViews>
    <sheetView zoomScaleNormal="100" workbookViewId="0">
      <selection activeCell="N10" sqref="N10"/>
    </sheetView>
  </sheetViews>
  <sheetFormatPr defaultColWidth="9.109375" defaultRowHeight="14.4" x14ac:dyDescent="0.3"/>
  <cols>
    <col min="1" max="1" width="15" style="1" bestFit="1" customWidth="1"/>
    <col min="2" max="5" width="17.6640625" style="1" bestFit="1" customWidth="1"/>
    <col min="6" max="6" width="9.77734375" style="2" bestFit="1" customWidth="1"/>
    <col min="7" max="7" width="19.77734375" style="1" bestFit="1" customWidth="1"/>
    <col min="8" max="8" width="32.5546875" style="1" bestFit="1" customWidth="1"/>
    <col min="9" max="9" width="47.6640625" style="1" bestFit="1" customWidth="1"/>
    <col min="10" max="16384" width="9.109375" style="1"/>
  </cols>
  <sheetData>
    <row r="1" spans="1:9" x14ac:dyDescent="0.3">
      <c r="A1" s="1" t="s">
        <v>0</v>
      </c>
      <c r="B1" s="1" t="s">
        <v>22</v>
      </c>
      <c r="C1" s="1" t="s">
        <v>21</v>
      </c>
      <c r="D1" s="1" t="s">
        <v>20</v>
      </c>
      <c r="E1" s="1" t="s">
        <v>19</v>
      </c>
      <c r="F1" s="2" t="s">
        <v>3</v>
      </c>
      <c r="G1" s="1" t="s">
        <v>2</v>
      </c>
      <c r="H1" s="1" t="s">
        <v>4</v>
      </c>
    </row>
    <row r="2" spans="1:9" x14ac:dyDescent="0.3">
      <c r="A2" s="1">
        <v>0</v>
      </c>
      <c r="B2" s="1">
        <v>8.9999999999999993E-3</v>
      </c>
      <c r="C2" s="1">
        <v>1E-3</v>
      </c>
      <c r="D2" s="1">
        <v>0</v>
      </c>
      <c r="E2" s="1">
        <v>0</v>
      </c>
      <c r="F2" s="2">
        <f t="shared" ref="F2:F52" si="0">IF($G2&gt;0.04045,POWER(($G2+0.055)/1.055, 2.4),$G2/12.92)*140</f>
        <v>0</v>
      </c>
      <c r="G2" s="1">
        <f t="shared" ref="G2:G52" si="1">A2/255</f>
        <v>0</v>
      </c>
      <c r="H2" s="6" t="s">
        <v>48</v>
      </c>
      <c r="I2" s="1" t="s">
        <v>49</v>
      </c>
    </row>
    <row r="3" spans="1:9" x14ac:dyDescent="0.3">
      <c r="A3" s="1">
        <v>1</v>
      </c>
      <c r="B3" s="1">
        <v>9.4E-2</v>
      </c>
      <c r="C3" s="1">
        <v>3.9E-2</v>
      </c>
      <c r="D3" s="1">
        <v>1E-3</v>
      </c>
      <c r="E3" s="1">
        <v>0</v>
      </c>
      <c r="F3" s="2">
        <f t="shared" si="0"/>
        <v>4.2493777696837251E-2</v>
      </c>
      <c r="G3" s="1">
        <f t="shared" si="1"/>
        <v>3.9215686274509803E-3</v>
      </c>
      <c r="H3" s="5"/>
      <c r="I3" s="1" t="s">
        <v>51</v>
      </c>
    </row>
    <row r="4" spans="1:9" x14ac:dyDescent="0.3">
      <c r="A4" s="1">
        <v>2</v>
      </c>
      <c r="B4" s="1">
        <v>0.14499999999999999</v>
      </c>
      <c r="C4" s="1">
        <v>7.3999999999999996E-2</v>
      </c>
      <c r="D4" s="1">
        <v>3.0000000000000001E-3</v>
      </c>
      <c r="E4" s="1">
        <v>0</v>
      </c>
      <c r="F4" s="2">
        <f t="shared" si="0"/>
        <v>8.4987555393674502E-2</v>
      </c>
      <c r="G4" s="1">
        <f t="shared" si="1"/>
        <v>7.8431372549019607E-3</v>
      </c>
      <c r="I4" s="1" t="s">
        <v>52</v>
      </c>
    </row>
    <row r="5" spans="1:9" x14ac:dyDescent="0.3">
      <c r="A5" s="1">
        <v>3</v>
      </c>
      <c r="B5" s="1">
        <v>0.19400000000000001</v>
      </c>
      <c r="C5" s="1">
        <v>0.108</v>
      </c>
      <c r="D5" s="1">
        <v>1.0999999999999999E-2</v>
      </c>
      <c r="E5" s="1">
        <v>0</v>
      </c>
      <c r="F5" s="2">
        <f t="shared" si="0"/>
        <v>0.12748133309051174</v>
      </c>
      <c r="G5" s="1">
        <f t="shared" si="1"/>
        <v>1.1764705882352941E-2</v>
      </c>
      <c r="I5" s="1" t="s">
        <v>53</v>
      </c>
    </row>
    <row r="6" spans="1:9" x14ac:dyDescent="0.3">
      <c r="A6" s="1">
        <v>4</v>
      </c>
      <c r="B6" s="1">
        <v>0.24199999999999999</v>
      </c>
      <c r="C6" s="1">
        <v>0.14000000000000001</v>
      </c>
      <c r="D6" s="1">
        <v>2.3E-2</v>
      </c>
      <c r="E6" s="1">
        <v>1E-3</v>
      </c>
      <c r="F6" s="2">
        <f t="shared" si="0"/>
        <v>0.169975110787349</v>
      </c>
      <c r="G6" s="1">
        <f t="shared" si="1"/>
        <v>1.5686274509803921E-2</v>
      </c>
      <c r="I6" s="1" t="s">
        <v>54</v>
      </c>
    </row>
    <row r="7" spans="1:9" x14ac:dyDescent="0.3">
      <c r="A7" s="1">
        <v>5</v>
      </c>
      <c r="B7" s="1">
        <v>0.28699999999999998</v>
      </c>
      <c r="C7" s="1">
        <v>0.17499999999999999</v>
      </c>
      <c r="D7" s="1">
        <v>3.9E-2</v>
      </c>
      <c r="E7" s="1">
        <v>1E-3</v>
      </c>
      <c r="F7" s="2">
        <f t="shared" si="0"/>
        <v>0.21246888848418624</v>
      </c>
      <c r="G7" s="1">
        <f t="shared" si="1"/>
        <v>1.9607843137254902E-2</v>
      </c>
      <c r="I7" s="1" t="s">
        <v>55</v>
      </c>
    </row>
    <row r="8" spans="1:9" x14ac:dyDescent="0.3">
      <c r="A8" s="1">
        <v>6</v>
      </c>
      <c r="B8" s="1">
        <v>0.33700000000000002</v>
      </c>
      <c r="C8" s="1">
        <v>0.214</v>
      </c>
      <c r="D8" s="1">
        <v>5.7000000000000002E-2</v>
      </c>
      <c r="E8" s="1">
        <v>2E-3</v>
      </c>
      <c r="F8" s="2">
        <f t="shared" si="0"/>
        <v>0.25496266618102348</v>
      </c>
      <c r="G8" s="1">
        <f t="shared" si="1"/>
        <v>2.3529411764705882E-2</v>
      </c>
      <c r="H8" s="1" t="s">
        <v>36</v>
      </c>
    </row>
    <row r="9" spans="1:9" x14ac:dyDescent="0.3">
      <c r="A9" s="1">
        <v>7</v>
      </c>
      <c r="B9" s="1">
        <v>0.377</v>
      </c>
      <c r="C9" s="1">
        <v>0.24299999999999999</v>
      </c>
      <c r="D9" s="1">
        <v>7.3999999999999996E-2</v>
      </c>
      <c r="E9" s="1">
        <v>3.0000000000000001E-3</v>
      </c>
      <c r="F9" s="2">
        <f t="shared" si="0"/>
        <v>0.29745644387786074</v>
      </c>
      <c r="G9" s="1">
        <f t="shared" si="1"/>
        <v>2.7450980392156862E-2</v>
      </c>
      <c r="H9" s="1" t="s">
        <v>38</v>
      </c>
    </row>
    <row r="10" spans="1:9" x14ac:dyDescent="0.3">
      <c r="A10" s="1">
        <v>8</v>
      </c>
      <c r="B10" s="1">
        <v>0.41399999999999998</v>
      </c>
      <c r="C10" s="1">
        <v>0.27700000000000002</v>
      </c>
      <c r="D10" s="1">
        <v>8.7999999999999995E-2</v>
      </c>
      <c r="E10" s="1">
        <v>6.0000000000000001E-3</v>
      </c>
      <c r="F10" s="2">
        <f t="shared" si="0"/>
        <v>0.33995022157469801</v>
      </c>
      <c r="G10" s="1">
        <f t="shared" si="1"/>
        <v>3.1372549019607843E-2</v>
      </c>
      <c r="H10" s="1" t="s">
        <v>56</v>
      </c>
    </row>
    <row r="11" spans="1:9" x14ac:dyDescent="0.3">
      <c r="A11" s="1">
        <v>9</v>
      </c>
      <c r="B11" s="1">
        <v>0.46100000000000002</v>
      </c>
      <c r="C11" s="1">
        <v>0.315</v>
      </c>
      <c r="D11" s="1">
        <v>0.1</v>
      </c>
      <c r="E11" s="1">
        <v>1.2999999999999999E-2</v>
      </c>
      <c r="F11" s="2">
        <f t="shared" si="0"/>
        <v>0.38244399927153522</v>
      </c>
      <c r="G11" s="1">
        <f t="shared" si="1"/>
        <v>3.5294117647058823E-2</v>
      </c>
    </row>
    <row r="12" spans="1:9" x14ac:dyDescent="0.3">
      <c r="A12" s="1">
        <v>10</v>
      </c>
      <c r="B12" s="1">
        <v>0.50700000000000001</v>
      </c>
      <c r="C12" s="1">
        <v>0.35399999999999998</v>
      </c>
      <c r="D12" s="1">
        <v>0.13</v>
      </c>
      <c r="E12" s="1">
        <v>2.1000000000000001E-2</v>
      </c>
      <c r="F12" s="2">
        <f t="shared" si="0"/>
        <v>0.42493777696837248</v>
      </c>
      <c r="G12" s="1">
        <f t="shared" si="1"/>
        <v>3.9215686274509803E-2</v>
      </c>
    </row>
    <row r="13" spans="1:9" x14ac:dyDescent="0.3">
      <c r="A13" s="1">
        <v>11</v>
      </c>
      <c r="B13" s="1">
        <v>0.54</v>
      </c>
      <c r="C13" s="1">
        <v>0.38</v>
      </c>
      <c r="D13" s="1">
        <v>0.14599999999999999</v>
      </c>
      <c r="E13" s="1">
        <v>2.8000000000000001E-2</v>
      </c>
      <c r="F13" s="2">
        <f t="shared" si="0"/>
        <v>0.46851500694588227</v>
      </c>
      <c r="G13" s="1">
        <f t="shared" si="1"/>
        <v>4.3137254901960784E-2</v>
      </c>
    </row>
    <row r="14" spans="1:9" x14ac:dyDescent="0.3">
      <c r="A14" s="1">
        <v>12</v>
      </c>
      <c r="B14" s="1">
        <v>0.58799999999999997</v>
      </c>
      <c r="C14" s="1">
        <v>0.42</v>
      </c>
      <c r="D14" s="1">
        <v>0.17299999999999999</v>
      </c>
      <c r="E14" s="1">
        <v>0.04</v>
      </c>
      <c r="F14" s="2">
        <f t="shared" si="0"/>
        <v>0.51471102536664071</v>
      </c>
      <c r="G14" s="1">
        <f t="shared" si="1"/>
        <v>4.7058823529411764E-2</v>
      </c>
    </row>
    <row r="15" spans="1:9" x14ac:dyDescent="0.3">
      <c r="A15" s="1">
        <v>13</v>
      </c>
      <c r="B15" s="1">
        <v>0.629</v>
      </c>
      <c r="C15" s="1">
        <v>0.45100000000000001</v>
      </c>
      <c r="D15" s="1">
        <v>0.191</v>
      </c>
      <c r="E15" s="1">
        <v>0.05</v>
      </c>
      <c r="F15" s="2">
        <f t="shared" si="0"/>
        <v>0.56346038258948317</v>
      </c>
      <c r="G15" s="1">
        <f t="shared" si="1"/>
        <v>5.0980392156862744E-2</v>
      </c>
    </row>
    <row r="16" spans="1:9" x14ac:dyDescent="0.3">
      <c r="A16" s="1">
        <v>14</v>
      </c>
      <c r="B16" s="1">
        <v>0.67900000000000005</v>
      </c>
      <c r="C16" s="1">
        <v>0.49299999999999999</v>
      </c>
      <c r="D16" s="1">
        <v>0.219</v>
      </c>
      <c r="E16" s="1">
        <v>6.4000000000000001E-2</v>
      </c>
      <c r="F16" s="2">
        <f t="shared" si="0"/>
        <v>0.61480188523744106</v>
      </c>
      <c r="G16" s="1">
        <f t="shared" si="1"/>
        <v>5.4901960784313725E-2</v>
      </c>
    </row>
    <row r="17" spans="1:7" x14ac:dyDescent="0.3">
      <c r="A17" s="1">
        <v>15</v>
      </c>
      <c r="B17" s="1">
        <v>0.73299999999999998</v>
      </c>
      <c r="C17" s="1">
        <v>0.53900000000000003</v>
      </c>
      <c r="D17" s="1">
        <v>0.247</v>
      </c>
      <c r="E17" s="1">
        <v>7.8E-2</v>
      </c>
      <c r="F17" s="2">
        <f t="shared" si="0"/>
        <v>0.66877348729712194</v>
      </c>
      <c r="G17" s="1">
        <f t="shared" si="1"/>
        <v>5.8823529411764705E-2</v>
      </c>
    </row>
    <row r="18" spans="1:7" x14ac:dyDescent="0.3">
      <c r="A18" s="1">
        <v>16</v>
      </c>
      <c r="B18" s="1">
        <v>0.78100000000000003</v>
      </c>
      <c r="C18" s="1">
        <v>0.57499999999999996</v>
      </c>
      <c r="D18" s="1">
        <v>0.27500000000000002</v>
      </c>
      <c r="E18" s="1">
        <v>9.0999999999999998E-2</v>
      </c>
      <c r="F18" s="2">
        <f t="shared" si="0"/>
        <v>0.72541233832737417</v>
      </c>
      <c r="G18" s="1">
        <f t="shared" si="1"/>
        <v>6.2745098039215685E-2</v>
      </c>
    </row>
    <row r="19" spans="1:7" x14ac:dyDescent="0.3">
      <c r="A19" s="1">
        <v>17</v>
      </c>
      <c r="B19" s="1">
        <v>0.84699999999999998</v>
      </c>
      <c r="C19" s="1">
        <v>0.63</v>
      </c>
      <c r="D19" s="1">
        <v>0.308</v>
      </c>
      <c r="E19" s="1">
        <v>0.111</v>
      </c>
      <c r="F19" s="2">
        <f t="shared" si="0"/>
        <v>0.78475482738838176</v>
      </c>
      <c r="G19" s="1">
        <f t="shared" si="1"/>
        <v>6.6666666666666666E-2</v>
      </c>
    </row>
    <row r="20" spans="1:7" x14ac:dyDescent="0.3">
      <c r="A20" s="1">
        <v>18</v>
      </c>
      <c r="B20" s="1">
        <v>0.90100000000000002</v>
      </c>
      <c r="C20" s="1">
        <v>0.67300000000000004</v>
      </c>
      <c r="D20" s="1">
        <v>0.34100000000000003</v>
      </c>
      <c r="E20" s="1">
        <v>0.127</v>
      </c>
      <c r="F20" s="2">
        <f t="shared" si="0"/>
        <v>0.84683662319998754</v>
      </c>
      <c r="G20" s="1">
        <f t="shared" si="1"/>
        <v>7.0588235294117646E-2</v>
      </c>
    </row>
    <row r="21" spans="1:7" x14ac:dyDescent="0.3">
      <c r="A21" s="1">
        <v>19</v>
      </c>
      <c r="B21" s="1">
        <v>0.96099999999999997</v>
      </c>
      <c r="C21" s="1">
        <v>0.72599999999999998</v>
      </c>
      <c r="D21" s="1">
        <v>0.375</v>
      </c>
      <c r="E21" s="1">
        <v>0.14899999999999999</v>
      </c>
      <c r="F21" s="2">
        <f t="shared" si="0"/>
        <v>0.91169271096322668</v>
      </c>
      <c r="G21" s="1">
        <f t="shared" si="1"/>
        <v>7.4509803921568626E-2</v>
      </c>
    </row>
    <row r="22" spans="1:7" x14ac:dyDescent="0.3">
      <c r="A22" s="1">
        <v>20</v>
      </c>
      <c r="B22" s="1">
        <v>1.0329999999999999</v>
      </c>
      <c r="C22" s="1">
        <v>0.78500000000000003</v>
      </c>
      <c r="D22" s="1">
        <v>0.41599999999999998</v>
      </c>
      <c r="E22" s="1">
        <v>0.17399999999999999</v>
      </c>
      <c r="F22" s="2">
        <f t="shared" si="0"/>
        <v>0.97935742621715383</v>
      </c>
      <c r="G22" s="1">
        <f t="shared" si="1"/>
        <v>7.8431372549019607E-2</v>
      </c>
    </row>
    <row r="23" spans="1:7" x14ac:dyDescent="0.3">
      <c r="A23" s="1">
        <v>21</v>
      </c>
      <c r="B23" s="1">
        <v>1.1000000000000001</v>
      </c>
      <c r="C23" s="1">
        <v>0.85199999999999998</v>
      </c>
      <c r="D23" s="1">
        <v>0.45800000000000002</v>
      </c>
      <c r="E23" s="1">
        <v>0.20200000000000001</v>
      </c>
      <c r="F23" s="2">
        <f t="shared" si="0"/>
        <v>1.0498644860516646</v>
      </c>
      <c r="G23" s="1">
        <f t="shared" si="1"/>
        <v>8.2352941176470587E-2</v>
      </c>
    </row>
    <row r="24" spans="1:7" x14ac:dyDescent="0.3">
      <c r="A24" s="1">
        <v>22</v>
      </c>
      <c r="B24" s="1">
        <v>1.1559999999999999</v>
      </c>
      <c r="C24" s="1">
        <v>0.89700000000000002</v>
      </c>
      <c r="D24" s="1">
        <v>0.49</v>
      </c>
      <c r="E24" s="1">
        <v>0.223</v>
      </c>
      <c r="F24" s="2">
        <f t="shared" si="0"/>
        <v>1.1232470179538991</v>
      </c>
      <c r="G24" s="1">
        <f t="shared" si="1"/>
        <v>8.6274509803921567E-2</v>
      </c>
    </row>
    <row r="25" spans="1:7" x14ac:dyDescent="0.3">
      <c r="A25" s="1">
        <v>23</v>
      </c>
      <c r="B25" s="1">
        <v>1.2350000000000001</v>
      </c>
      <c r="C25" s="1">
        <v>0.96599999999999997</v>
      </c>
      <c r="D25" s="1">
        <v>0.53800000000000003</v>
      </c>
      <c r="E25" s="1">
        <v>0.254</v>
      </c>
      <c r="F25" s="2">
        <f t="shared" si="0"/>
        <v>1.1995375865297031</v>
      </c>
      <c r="G25" s="1">
        <f t="shared" si="1"/>
        <v>9.0196078431372548E-2</v>
      </c>
    </row>
    <row r="26" spans="1:7" x14ac:dyDescent="0.3">
      <c r="A26" s="1">
        <v>24</v>
      </c>
      <c r="B26" s="1">
        <v>1.3160000000000001</v>
      </c>
      <c r="C26" s="1">
        <v>1.03</v>
      </c>
      <c r="D26" s="1">
        <v>0.57999999999999996</v>
      </c>
      <c r="E26" s="1">
        <v>0.28599999999999998</v>
      </c>
      <c r="F26" s="2">
        <f t="shared" si="0"/>
        <v>1.2787682183109099</v>
      </c>
      <c r="G26" s="1">
        <f t="shared" si="1"/>
        <v>9.4117647058823528E-2</v>
      </c>
    </row>
    <row r="27" spans="1:7" x14ac:dyDescent="0.3">
      <c r="A27" s="1">
        <v>25</v>
      </c>
      <c r="B27" s="1">
        <v>1.3839999999999999</v>
      </c>
      <c r="C27" s="1">
        <v>1.0860000000000001</v>
      </c>
      <c r="D27" s="1">
        <v>0.627</v>
      </c>
      <c r="E27" s="1">
        <v>0.315</v>
      </c>
      <c r="F27" s="2">
        <f t="shared" si="0"/>
        <v>1.3609704248332983</v>
      </c>
      <c r="G27" s="1">
        <f t="shared" si="1"/>
        <v>9.8039215686274508E-2</v>
      </c>
    </row>
    <row r="28" spans="1:7" x14ac:dyDescent="0.3">
      <c r="A28" s="1">
        <v>26</v>
      </c>
      <c r="B28" s="1">
        <v>1.4750000000000001</v>
      </c>
      <c r="C28" s="1">
        <v>1.1659999999999999</v>
      </c>
      <c r="D28" s="1">
        <v>0.68100000000000005</v>
      </c>
      <c r="E28" s="1">
        <v>0.35499999999999998</v>
      </c>
      <c r="F28" s="2">
        <f t="shared" si="0"/>
        <v>1.4461752241477714</v>
      </c>
      <c r="G28" s="1">
        <f t="shared" si="1"/>
        <v>0.10196078431372549</v>
      </c>
    </row>
    <row r="29" spans="1:7" x14ac:dyDescent="0.3">
      <c r="A29" s="1">
        <v>27</v>
      </c>
      <c r="B29" s="1">
        <v>1.5720000000000001</v>
      </c>
      <c r="C29" s="1">
        <v>1.246</v>
      </c>
      <c r="D29" s="1">
        <v>0.74199999999999999</v>
      </c>
      <c r="E29" s="1">
        <v>0.39700000000000002</v>
      </c>
      <c r="F29" s="2">
        <f t="shared" si="0"/>
        <v>1.534413160908354</v>
      </c>
      <c r="G29" s="1">
        <f t="shared" si="1"/>
        <v>0.10588235294117647</v>
      </c>
    </row>
    <row r="30" spans="1:7" x14ac:dyDescent="0.3">
      <c r="A30" s="1">
        <v>28</v>
      </c>
      <c r="B30" s="1">
        <v>1.6459999999999999</v>
      </c>
      <c r="C30" s="1">
        <v>1.3149999999999999</v>
      </c>
      <c r="D30" s="1">
        <v>0.78900000000000003</v>
      </c>
      <c r="E30" s="1">
        <v>0.42699999999999999</v>
      </c>
      <c r="F30" s="2">
        <f t="shared" si="0"/>
        <v>1.6257143251641444</v>
      </c>
      <c r="G30" s="1">
        <f t="shared" si="1"/>
        <v>0.10980392156862745</v>
      </c>
    </row>
    <row r="31" spans="1:7" x14ac:dyDescent="0.3">
      <c r="A31" s="1">
        <v>29</v>
      </c>
      <c r="B31" s="1">
        <v>1.73</v>
      </c>
      <c r="C31" s="1">
        <v>1.401</v>
      </c>
      <c r="D31" s="1">
        <v>0.84699999999999998</v>
      </c>
      <c r="E31" s="1">
        <v>0.46500000000000002</v>
      </c>
      <c r="F31" s="2">
        <f t="shared" si="0"/>
        <v>1.7201083699682223</v>
      </c>
      <c r="G31" s="1">
        <f t="shared" si="1"/>
        <v>0.11372549019607843</v>
      </c>
    </row>
    <row r="32" spans="1:7" x14ac:dyDescent="0.3">
      <c r="A32" s="1">
        <v>30</v>
      </c>
      <c r="B32" s="1">
        <v>1.837</v>
      </c>
      <c r="C32" s="1">
        <v>1.494</v>
      </c>
      <c r="D32" s="1">
        <v>0.91800000000000004</v>
      </c>
      <c r="E32" s="1">
        <v>0.51600000000000001</v>
      </c>
      <c r="F32" s="2">
        <f t="shared" si="0"/>
        <v>1.8176245279042222</v>
      </c>
      <c r="G32" s="1">
        <f t="shared" si="1"/>
        <v>0.11764705882352941</v>
      </c>
    </row>
    <row r="33" spans="1:7" x14ac:dyDescent="0.3">
      <c r="A33" s="1">
        <v>31</v>
      </c>
      <c r="B33" s="1">
        <v>1.9419999999999999</v>
      </c>
      <c r="C33" s="1">
        <v>1.5880000000000001</v>
      </c>
      <c r="D33" s="1">
        <v>0.98599999999999999</v>
      </c>
      <c r="E33" s="1">
        <v>0.56299999999999994</v>
      </c>
      <c r="F33" s="2">
        <f t="shared" si="0"/>
        <v>1.9182916266205567</v>
      </c>
      <c r="G33" s="1">
        <f t="shared" si="1"/>
        <v>0.12156862745098039</v>
      </c>
    </row>
    <row r="34" spans="1:7" x14ac:dyDescent="0.3">
      <c r="A34" s="1">
        <v>32</v>
      </c>
      <c r="B34" s="1">
        <v>2.02</v>
      </c>
      <c r="C34" s="1">
        <v>1.6579999999999999</v>
      </c>
      <c r="D34" s="1">
        <v>1.0369999999999999</v>
      </c>
      <c r="E34" s="1">
        <v>0.60199999999999998</v>
      </c>
      <c r="F34" s="2">
        <f t="shared" si="0"/>
        <v>2.022138103452956</v>
      </c>
      <c r="G34" s="1">
        <f t="shared" si="1"/>
        <v>0.12549019607843137</v>
      </c>
    </row>
    <row r="35" spans="1:7" x14ac:dyDescent="0.3">
      <c r="A35" s="1">
        <v>33</v>
      </c>
      <c r="B35" s="1">
        <v>2.1259999999999999</v>
      </c>
      <c r="C35" s="1">
        <v>1.748</v>
      </c>
      <c r="D35" s="1">
        <v>1.107</v>
      </c>
      <c r="E35" s="1">
        <v>0.65600000000000003</v>
      </c>
      <c r="F35" s="2">
        <f t="shared" si="0"/>
        <v>2.12919201920778</v>
      </c>
      <c r="G35" s="1">
        <f t="shared" si="1"/>
        <v>0.12941176470588237</v>
      </c>
    </row>
    <row r="36" spans="1:7" x14ac:dyDescent="0.3">
      <c r="A36" s="1">
        <v>34</v>
      </c>
      <c r="B36" s="1">
        <v>2.2389999999999999</v>
      </c>
      <c r="C36" s="1">
        <v>1.847</v>
      </c>
      <c r="D36" s="1">
        <v>1.1850000000000001</v>
      </c>
      <c r="E36" s="1">
        <v>0.71199999999999997</v>
      </c>
      <c r="F36" s="2">
        <f t="shared" si="0"/>
        <v>2.2394810711713489</v>
      </c>
      <c r="G36" s="1">
        <f t="shared" si="1"/>
        <v>0.13333333333333333</v>
      </c>
    </row>
    <row r="37" spans="1:7" x14ac:dyDescent="0.3">
      <c r="A37" s="1">
        <v>35</v>
      </c>
      <c r="B37" s="1">
        <v>2.3639999999999999</v>
      </c>
      <c r="C37" s="1">
        <v>1.96</v>
      </c>
      <c r="D37" s="1">
        <v>1.274</v>
      </c>
      <c r="E37" s="1">
        <v>0.77400000000000002</v>
      </c>
      <c r="F37" s="2">
        <f t="shared" si="0"/>
        <v>2.3530326054042345</v>
      </c>
      <c r="G37" s="1">
        <f t="shared" si="1"/>
        <v>0.13725490196078433</v>
      </c>
    </row>
    <row r="38" spans="1:7" x14ac:dyDescent="0.3">
      <c r="A38" s="1">
        <v>40</v>
      </c>
      <c r="B38" s="1">
        <v>2.9470000000000001</v>
      </c>
      <c r="C38" s="1">
        <v>2.4780000000000002</v>
      </c>
      <c r="D38" s="1">
        <v>1.6890000000000001</v>
      </c>
      <c r="E38" s="1">
        <v>1.0820000000000001</v>
      </c>
      <c r="F38" s="2">
        <f t="shared" si="0"/>
        <v>2.9706614526404973</v>
      </c>
      <c r="G38" s="1">
        <f t="shared" si="1"/>
        <v>0.15686274509803921</v>
      </c>
    </row>
    <row r="39" spans="1:7" x14ac:dyDescent="0.3">
      <c r="A39" s="1">
        <v>50</v>
      </c>
      <c r="B39" s="1">
        <v>4.3899999999999997</v>
      </c>
      <c r="C39" s="1">
        <v>3.76</v>
      </c>
      <c r="D39" s="1">
        <v>2.6949999999999998</v>
      </c>
      <c r="E39" s="1">
        <v>1.881</v>
      </c>
      <c r="F39" s="2">
        <f t="shared" si="0"/>
        <v>4.4654446302216124</v>
      </c>
      <c r="G39" s="1">
        <f t="shared" si="1"/>
        <v>0.19607843137254902</v>
      </c>
    </row>
    <row r="40" spans="1:7" x14ac:dyDescent="0.3">
      <c r="A40" s="1">
        <v>60</v>
      </c>
      <c r="B40" s="1">
        <v>6.181</v>
      </c>
      <c r="C40" s="1">
        <v>5.4109999999999996</v>
      </c>
      <c r="D40" s="1">
        <v>4.05</v>
      </c>
      <c r="E40" s="1">
        <v>2.9649999999999999</v>
      </c>
      <c r="F40" s="2">
        <f t="shared" si="0"/>
        <v>6.3260686139945754</v>
      </c>
      <c r="G40" s="1">
        <f t="shared" si="1"/>
        <v>0.23529411764705882</v>
      </c>
    </row>
    <row r="41" spans="1:7" x14ac:dyDescent="0.3">
      <c r="A41" s="1">
        <v>70</v>
      </c>
      <c r="B41" s="1">
        <v>8.5350000000000001</v>
      </c>
      <c r="C41" s="1">
        <v>7.59</v>
      </c>
      <c r="D41" s="1">
        <v>5.8520000000000003</v>
      </c>
      <c r="E41" s="1">
        <v>4.484</v>
      </c>
      <c r="F41" s="2">
        <f t="shared" si="0"/>
        <v>8.5744475924264645</v>
      </c>
      <c r="G41" s="1">
        <f t="shared" si="1"/>
        <v>0.27450980392156865</v>
      </c>
    </row>
    <row r="42" spans="1:7" x14ac:dyDescent="0.3">
      <c r="A42" s="1">
        <v>80</v>
      </c>
      <c r="B42" s="1">
        <v>11.21</v>
      </c>
      <c r="C42" s="1">
        <v>10.119999999999999</v>
      </c>
      <c r="D42" s="1">
        <v>8.1630000000000003</v>
      </c>
      <c r="E42" s="1">
        <v>6.3630000000000004</v>
      </c>
      <c r="F42" s="2">
        <f t="shared" si="0"/>
        <v>11.230774844025561</v>
      </c>
      <c r="G42" s="1">
        <f t="shared" si="1"/>
        <v>0.31372549019607843</v>
      </c>
    </row>
    <row r="43" spans="1:7" x14ac:dyDescent="0.3">
      <c r="A43" s="1">
        <v>90</v>
      </c>
      <c r="B43" s="1">
        <v>14.27</v>
      </c>
      <c r="C43" s="1">
        <v>13.08</v>
      </c>
      <c r="D43" s="1">
        <v>10.82</v>
      </c>
      <c r="E43" s="1">
        <v>8.8230000000000004</v>
      </c>
      <c r="F43" s="2">
        <f t="shared" si="0"/>
        <v>14.313842632334184</v>
      </c>
      <c r="G43" s="1">
        <f t="shared" si="1"/>
        <v>0.35294117647058826</v>
      </c>
    </row>
    <row r="44" spans="1:7" x14ac:dyDescent="0.3">
      <c r="A44" s="1">
        <v>100</v>
      </c>
      <c r="B44" s="1">
        <v>17.579999999999998</v>
      </c>
      <c r="C44" s="1">
        <v>16.239999999999998</v>
      </c>
      <c r="D44" s="1">
        <v>13.75</v>
      </c>
      <c r="E44" s="1">
        <v>11.49</v>
      </c>
      <c r="F44" s="2">
        <f t="shared" si="0"/>
        <v>17.841275260990642</v>
      </c>
      <c r="G44" s="1">
        <f t="shared" si="1"/>
        <v>0.39215686274509803</v>
      </c>
    </row>
    <row r="45" spans="1:7" x14ac:dyDescent="0.3">
      <c r="A45" s="1">
        <v>120</v>
      </c>
      <c r="B45" s="1">
        <v>25.92</v>
      </c>
      <c r="C45" s="1">
        <v>24.12</v>
      </c>
      <c r="D45" s="1">
        <v>20.97</v>
      </c>
      <c r="E45" s="1">
        <v>18.18</v>
      </c>
      <c r="F45" s="2">
        <f t="shared" si="0"/>
        <v>26.294908122094899</v>
      </c>
      <c r="G45" s="1">
        <f t="shared" si="1"/>
        <v>0.47058823529411764</v>
      </c>
    </row>
    <row r="46" spans="1:7" x14ac:dyDescent="0.3">
      <c r="A46" s="1">
        <v>140</v>
      </c>
      <c r="B46" s="1">
        <v>36.340000000000003</v>
      </c>
      <c r="C46" s="1">
        <v>34.130000000000003</v>
      </c>
      <c r="D46" s="1">
        <v>30.12</v>
      </c>
      <c r="E46" s="1">
        <v>26.63</v>
      </c>
      <c r="F46" s="2">
        <f t="shared" si="0"/>
        <v>36.715092054157473</v>
      </c>
      <c r="G46" s="1">
        <f t="shared" si="1"/>
        <v>0.5490196078431373</v>
      </c>
    </row>
    <row r="47" spans="1:7" x14ac:dyDescent="0.3">
      <c r="A47" s="1">
        <v>160</v>
      </c>
      <c r="B47" s="1">
        <v>49.67</v>
      </c>
      <c r="C47" s="1">
        <v>46.97</v>
      </c>
      <c r="D47" s="1">
        <v>41.84</v>
      </c>
      <c r="E47" s="1">
        <v>37.409999999999997</v>
      </c>
      <c r="F47" s="2">
        <f t="shared" si="0"/>
        <v>49.214563930061509</v>
      </c>
      <c r="G47" s="1">
        <f t="shared" si="1"/>
        <v>0.62745098039215685</v>
      </c>
    </row>
    <row r="48" spans="1:7" x14ac:dyDescent="0.3">
      <c r="A48" s="1">
        <v>180</v>
      </c>
      <c r="B48" s="1">
        <v>65.02</v>
      </c>
      <c r="C48" s="1">
        <v>62.11</v>
      </c>
      <c r="D48" s="1">
        <v>56.63</v>
      </c>
      <c r="E48" s="1">
        <v>51.31</v>
      </c>
      <c r="F48" s="2">
        <f t="shared" si="0"/>
        <v>63.897543245256649</v>
      </c>
      <c r="G48" s="1">
        <f t="shared" si="1"/>
        <v>0.70588235294117652</v>
      </c>
    </row>
    <row r="49" spans="1:7" x14ac:dyDescent="0.3">
      <c r="A49" s="1">
        <v>200</v>
      </c>
      <c r="B49" s="1">
        <v>81.67</v>
      </c>
      <c r="C49" s="1">
        <v>78.489999999999995</v>
      </c>
      <c r="D49" s="1">
        <v>72.31</v>
      </c>
      <c r="E49" s="1">
        <v>66.58</v>
      </c>
      <c r="F49" s="2">
        <f t="shared" si="0"/>
        <v>80.861261660151087</v>
      </c>
      <c r="G49" s="1">
        <f t="shared" si="1"/>
        <v>0.78431372549019607</v>
      </c>
    </row>
    <row r="50" spans="1:7" x14ac:dyDescent="0.3">
      <c r="A50" s="1">
        <v>220</v>
      </c>
      <c r="B50" s="1">
        <v>101.4</v>
      </c>
      <c r="C50" s="1">
        <v>97.6</v>
      </c>
      <c r="D50" s="1">
        <v>90.52</v>
      </c>
      <c r="E50" s="1">
        <v>83.96</v>
      </c>
      <c r="F50" s="2">
        <f t="shared" si="0"/>
        <v>100.19709007090731</v>
      </c>
      <c r="G50" s="1">
        <f t="shared" si="1"/>
        <v>0.86274509803921573</v>
      </c>
    </row>
    <row r="51" spans="1:7" x14ac:dyDescent="0.3">
      <c r="A51" s="1">
        <v>240</v>
      </c>
      <c r="B51" s="1">
        <v>124.2</v>
      </c>
      <c r="C51" s="1">
        <v>119.7</v>
      </c>
      <c r="D51" s="1">
        <v>111.6</v>
      </c>
      <c r="E51" s="1">
        <v>104.3</v>
      </c>
      <c r="F51" s="2">
        <f t="shared" si="0"/>
        <v>121.99139668783161</v>
      </c>
      <c r="G51" s="1">
        <f t="shared" si="1"/>
        <v>0.94117647058823528</v>
      </c>
    </row>
    <row r="52" spans="1:7" x14ac:dyDescent="0.3">
      <c r="A52" s="1">
        <v>255</v>
      </c>
      <c r="B52" s="1">
        <v>143.1</v>
      </c>
      <c r="C52" s="1">
        <v>138.5</v>
      </c>
      <c r="D52" s="1">
        <v>129.5</v>
      </c>
      <c r="E52" s="1">
        <v>121.3</v>
      </c>
      <c r="F52" s="2">
        <f t="shared" si="0"/>
        <v>140</v>
      </c>
      <c r="G52" s="1">
        <f t="shared" si="1"/>
        <v>1</v>
      </c>
    </row>
    <row r="53" spans="1:7" x14ac:dyDescent="0.3">
      <c r="A53" s="1">
        <v>150</v>
      </c>
      <c r="B53" s="1">
        <v>153.9</v>
      </c>
      <c r="C53" s="1">
        <v>149.1</v>
      </c>
      <c r="D53" s="1">
        <v>139.9</v>
      </c>
      <c r="E53" s="1">
        <v>131.19999999999999</v>
      </c>
      <c r="F53" s="2">
        <f t="shared" ref="F53:F55" si="2">A53</f>
        <v>150</v>
      </c>
    </row>
    <row r="54" spans="1:7" x14ac:dyDescent="0.3">
      <c r="A54" s="1">
        <v>200</v>
      </c>
      <c r="B54" s="1">
        <v>216.4</v>
      </c>
      <c r="C54" s="1">
        <v>210.7</v>
      </c>
      <c r="D54" s="1">
        <v>199.7</v>
      </c>
      <c r="E54" s="1">
        <v>189.3</v>
      </c>
      <c r="F54" s="2">
        <f t="shared" si="2"/>
        <v>200</v>
      </c>
    </row>
    <row r="55" spans="1:7" x14ac:dyDescent="0.3">
      <c r="A55" s="1">
        <v>250</v>
      </c>
      <c r="B55" s="1">
        <v>236.8</v>
      </c>
      <c r="C55" s="1">
        <v>236</v>
      </c>
      <c r="D55" s="1">
        <v>232.6</v>
      </c>
      <c r="E55" s="1">
        <v>222.2</v>
      </c>
      <c r="F55" s="2">
        <f t="shared" si="2"/>
        <v>250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4"/>
  <sheetViews>
    <sheetView zoomScaleNormal="100" workbookViewId="0">
      <selection activeCell="C8" sqref="C8"/>
    </sheetView>
  </sheetViews>
  <sheetFormatPr defaultColWidth="15.44140625" defaultRowHeight="14.4" x14ac:dyDescent="0.3"/>
  <cols>
    <col min="1" max="1" width="15" style="1" bestFit="1" customWidth="1"/>
    <col min="2" max="2" width="20.21875" style="1" bestFit="1" customWidth="1"/>
    <col min="3" max="3" width="9.77734375" style="2" bestFit="1" customWidth="1"/>
    <col min="4" max="4" width="19.77734375" style="1" bestFit="1" customWidth="1"/>
    <col min="5" max="5" width="10.44140625" style="1" bestFit="1" customWidth="1"/>
    <col min="6" max="6" width="4" style="1" bestFit="1" customWidth="1"/>
    <col min="7" max="16384" width="15.44140625" style="1"/>
  </cols>
  <sheetData>
    <row r="1" spans="1:6" x14ac:dyDescent="0.3">
      <c r="A1" s="1" t="s">
        <v>0</v>
      </c>
      <c r="B1" s="1" t="s">
        <v>5</v>
      </c>
      <c r="C1" s="2" t="s">
        <v>3</v>
      </c>
      <c r="D1" s="1" t="s">
        <v>2</v>
      </c>
      <c r="E1" s="1" t="s">
        <v>4</v>
      </c>
    </row>
    <row r="2" spans="1:6" x14ac:dyDescent="0.3">
      <c r="A2" s="1">
        <v>0</v>
      </c>
      <c r="B2" s="2">
        <f>C2+$F$5</f>
        <v>0.5</v>
      </c>
      <c r="C2" s="2">
        <f t="shared" ref="C2:C48" si="0">IF($D2&gt;0.04045,POWER(($D2+0.055)/1.055, 2.4),$D2/12.92)*140</f>
        <v>0</v>
      </c>
      <c r="D2" s="1">
        <f t="shared" ref="D2:D48" si="1">A2/255</f>
        <v>0</v>
      </c>
    </row>
    <row r="3" spans="1:6" x14ac:dyDescent="0.3">
      <c r="A3" s="1">
        <v>1</v>
      </c>
      <c r="B3" s="2">
        <f t="shared" ref="B3:B54" si="2">C3+$F$5</f>
        <v>0.54249377769683726</v>
      </c>
      <c r="C3" s="2">
        <f t="shared" si="0"/>
        <v>4.2493777696837251E-2</v>
      </c>
      <c r="D3" s="1">
        <f t="shared" si="1"/>
        <v>3.9215686274509803E-3</v>
      </c>
    </row>
    <row r="4" spans="1:6" x14ac:dyDescent="0.3">
      <c r="A4" s="1">
        <v>2</v>
      </c>
      <c r="B4" s="2">
        <f t="shared" si="2"/>
        <v>0.58498755539367453</v>
      </c>
      <c r="C4" s="2">
        <f t="shared" si="0"/>
        <v>8.4987555393674502E-2</v>
      </c>
      <c r="D4" s="1">
        <f t="shared" si="1"/>
        <v>7.8431372549019607E-3</v>
      </c>
      <c r="E4" s="5"/>
      <c r="F4" s="4"/>
    </row>
    <row r="5" spans="1:6" x14ac:dyDescent="0.3">
      <c r="A5" s="1">
        <v>3</v>
      </c>
      <c r="B5" s="2">
        <f t="shared" si="2"/>
        <v>0.62748133309051179</v>
      </c>
      <c r="C5" s="2">
        <f t="shared" si="0"/>
        <v>0.12748133309051174</v>
      </c>
      <c r="D5" s="1">
        <f t="shared" si="1"/>
        <v>1.1764705882352941E-2</v>
      </c>
      <c r="E5" s="3" t="s">
        <v>57</v>
      </c>
      <c r="F5" s="1">
        <v>0.5</v>
      </c>
    </row>
    <row r="6" spans="1:6" x14ac:dyDescent="0.3">
      <c r="A6" s="1">
        <v>4</v>
      </c>
      <c r="B6" s="2">
        <f t="shared" si="2"/>
        <v>0.66997511078734906</v>
      </c>
      <c r="C6" s="2">
        <f t="shared" si="0"/>
        <v>0.169975110787349</v>
      </c>
      <c r="D6" s="1">
        <f t="shared" si="1"/>
        <v>1.5686274509803921E-2</v>
      </c>
    </row>
    <row r="7" spans="1:6" x14ac:dyDescent="0.3">
      <c r="A7" s="1">
        <v>5</v>
      </c>
      <c r="B7" s="2">
        <f t="shared" si="2"/>
        <v>0.71246888848418621</v>
      </c>
      <c r="C7" s="2">
        <f t="shared" si="0"/>
        <v>0.21246888848418624</v>
      </c>
      <c r="D7" s="1">
        <f t="shared" si="1"/>
        <v>1.9607843137254902E-2</v>
      </c>
    </row>
    <row r="8" spans="1:6" x14ac:dyDescent="0.3">
      <c r="A8" s="1">
        <v>6</v>
      </c>
      <c r="B8" s="2">
        <f t="shared" si="2"/>
        <v>0.75496266618102348</v>
      </c>
      <c r="C8" s="2">
        <f t="shared" si="0"/>
        <v>0.25496266618102348</v>
      </c>
      <c r="D8" s="1">
        <f t="shared" si="1"/>
        <v>2.3529411764705882E-2</v>
      </c>
    </row>
    <row r="9" spans="1:6" x14ac:dyDescent="0.3">
      <c r="A9" s="1">
        <v>7</v>
      </c>
      <c r="B9" s="2">
        <f t="shared" si="2"/>
        <v>0.79745644387786074</v>
      </c>
      <c r="C9" s="2">
        <f t="shared" si="0"/>
        <v>0.29745644387786074</v>
      </c>
      <c r="D9" s="1">
        <f t="shared" si="1"/>
        <v>2.7450980392156862E-2</v>
      </c>
    </row>
    <row r="10" spans="1:6" x14ac:dyDescent="0.3">
      <c r="A10" s="1">
        <v>8</v>
      </c>
      <c r="B10" s="2">
        <f t="shared" si="2"/>
        <v>0.83995022157469801</v>
      </c>
      <c r="C10" s="2">
        <f t="shared" si="0"/>
        <v>0.33995022157469801</v>
      </c>
      <c r="D10" s="1">
        <f t="shared" si="1"/>
        <v>3.1372549019607843E-2</v>
      </c>
    </row>
    <row r="11" spans="1:6" x14ac:dyDescent="0.3">
      <c r="A11" s="1">
        <v>9</v>
      </c>
      <c r="B11" s="2">
        <f t="shared" si="2"/>
        <v>0.88244399927153516</v>
      </c>
      <c r="C11" s="2">
        <f t="shared" si="0"/>
        <v>0.38244399927153522</v>
      </c>
      <c r="D11" s="1">
        <f t="shared" si="1"/>
        <v>3.5294117647058823E-2</v>
      </c>
    </row>
    <row r="12" spans="1:6" x14ac:dyDescent="0.3">
      <c r="A12" s="1">
        <v>10</v>
      </c>
      <c r="B12" s="2">
        <f t="shared" si="2"/>
        <v>0.92493777696837243</v>
      </c>
      <c r="C12" s="2">
        <f t="shared" si="0"/>
        <v>0.42493777696837248</v>
      </c>
      <c r="D12" s="1">
        <f t="shared" si="1"/>
        <v>3.9215686274509803E-2</v>
      </c>
    </row>
    <row r="13" spans="1:6" x14ac:dyDescent="0.3">
      <c r="A13" s="1">
        <v>11</v>
      </c>
      <c r="B13" s="2">
        <f t="shared" si="2"/>
        <v>0.96851500694588233</v>
      </c>
      <c r="C13" s="2">
        <f t="shared" si="0"/>
        <v>0.46851500694588227</v>
      </c>
      <c r="D13" s="1">
        <f t="shared" si="1"/>
        <v>4.3137254901960784E-2</v>
      </c>
    </row>
    <row r="14" spans="1:6" x14ac:dyDescent="0.3">
      <c r="A14" s="1">
        <v>12</v>
      </c>
      <c r="B14" s="2">
        <f t="shared" si="2"/>
        <v>1.0147110253666407</v>
      </c>
      <c r="C14" s="2">
        <f t="shared" si="0"/>
        <v>0.51471102536664071</v>
      </c>
      <c r="D14" s="1">
        <f t="shared" si="1"/>
        <v>4.7058823529411764E-2</v>
      </c>
    </row>
    <row r="15" spans="1:6" x14ac:dyDescent="0.3">
      <c r="A15" s="1">
        <v>13</v>
      </c>
      <c r="B15" s="2">
        <f t="shared" si="2"/>
        <v>1.0634603825894833</v>
      </c>
      <c r="C15" s="2">
        <f t="shared" si="0"/>
        <v>0.56346038258948317</v>
      </c>
      <c r="D15" s="1">
        <f t="shared" si="1"/>
        <v>5.0980392156862744E-2</v>
      </c>
    </row>
    <row r="16" spans="1:6" x14ac:dyDescent="0.3">
      <c r="A16" s="1">
        <v>14</v>
      </c>
      <c r="B16" s="2">
        <f t="shared" si="2"/>
        <v>1.1148018852374411</v>
      </c>
      <c r="C16" s="2">
        <f t="shared" si="0"/>
        <v>0.61480188523744106</v>
      </c>
      <c r="D16" s="1">
        <f t="shared" si="1"/>
        <v>5.4901960784313725E-2</v>
      </c>
    </row>
    <row r="17" spans="1:4" x14ac:dyDescent="0.3">
      <c r="A17" s="1">
        <v>15</v>
      </c>
      <c r="B17" s="2">
        <f t="shared" si="2"/>
        <v>1.168773487297122</v>
      </c>
      <c r="C17" s="2">
        <f t="shared" si="0"/>
        <v>0.66877348729712194</v>
      </c>
      <c r="D17" s="1">
        <f t="shared" si="1"/>
        <v>5.8823529411764705E-2</v>
      </c>
    </row>
    <row r="18" spans="1:4" x14ac:dyDescent="0.3">
      <c r="A18" s="1">
        <v>16</v>
      </c>
      <c r="B18" s="2">
        <f t="shared" si="2"/>
        <v>1.2254123383273741</v>
      </c>
      <c r="C18" s="2">
        <f t="shared" si="0"/>
        <v>0.72541233832737417</v>
      </c>
      <c r="D18" s="1">
        <f t="shared" si="1"/>
        <v>6.2745098039215685E-2</v>
      </c>
    </row>
    <row r="19" spans="1:4" x14ac:dyDescent="0.3">
      <c r="A19" s="1">
        <v>17</v>
      </c>
      <c r="B19" s="2">
        <f t="shared" si="2"/>
        <v>1.2847548273883818</v>
      </c>
      <c r="C19" s="2">
        <f t="shared" si="0"/>
        <v>0.78475482738838176</v>
      </c>
      <c r="D19" s="1">
        <f t="shared" si="1"/>
        <v>6.6666666666666666E-2</v>
      </c>
    </row>
    <row r="20" spans="1:4" x14ac:dyDescent="0.3">
      <c r="A20" s="1">
        <v>18</v>
      </c>
      <c r="B20" s="2">
        <f t="shared" si="2"/>
        <v>1.3468366231999875</v>
      </c>
      <c r="C20" s="2">
        <f t="shared" si="0"/>
        <v>0.84683662319998754</v>
      </c>
      <c r="D20" s="1">
        <f t="shared" si="1"/>
        <v>7.0588235294117646E-2</v>
      </c>
    </row>
    <row r="21" spans="1:4" x14ac:dyDescent="0.3">
      <c r="A21" s="1">
        <v>19</v>
      </c>
      <c r="B21" s="2">
        <f t="shared" si="2"/>
        <v>1.4116927109632267</v>
      </c>
      <c r="C21" s="2">
        <f t="shared" si="0"/>
        <v>0.91169271096322668</v>
      </c>
      <c r="D21" s="1">
        <f t="shared" si="1"/>
        <v>7.4509803921568626E-2</v>
      </c>
    </row>
    <row r="22" spans="1:4" x14ac:dyDescent="0.3">
      <c r="A22" s="1">
        <v>20</v>
      </c>
      <c r="B22" s="2">
        <f t="shared" si="2"/>
        <v>1.4793574262171538</v>
      </c>
      <c r="C22" s="2">
        <f t="shared" si="0"/>
        <v>0.97935742621715383</v>
      </c>
      <c r="D22" s="1">
        <f t="shared" si="1"/>
        <v>7.8431372549019607E-2</v>
      </c>
    </row>
    <row r="23" spans="1:4" x14ac:dyDescent="0.3">
      <c r="A23" s="1">
        <v>21</v>
      </c>
      <c r="B23" s="2">
        <f t="shared" si="2"/>
        <v>1.5498644860516646</v>
      </c>
      <c r="C23" s="2">
        <f t="shared" si="0"/>
        <v>1.0498644860516646</v>
      </c>
      <c r="D23" s="1">
        <f t="shared" si="1"/>
        <v>8.2352941176470587E-2</v>
      </c>
    </row>
    <row r="24" spans="1:4" x14ac:dyDescent="0.3">
      <c r="A24" s="1">
        <v>22</v>
      </c>
      <c r="B24" s="2">
        <f t="shared" si="2"/>
        <v>1.6232470179538991</v>
      </c>
      <c r="C24" s="2">
        <f t="shared" si="0"/>
        <v>1.1232470179538991</v>
      </c>
      <c r="D24" s="1">
        <f t="shared" si="1"/>
        <v>8.6274509803921567E-2</v>
      </c>
    </row>
    <row r="25" spans="1:4" x14ac:dyDescent="0.3">
      <c r="A25" s="1">
        <v>23</v>
      </c>
      <c r="B25" s="2">
        <f t="shared" si="2"/>
        <v>1.6995375865297031</v>
      </c>
      <c r="C25" s="2">
        <f t="shared" si="0"/>
        <v>1.1995375865297031</v>
      </c>
      <c r="D25" s="1">
        <f t="shared" si="1"/>
        <v>9.0196078431372548E-2</v>
      </c>
    </row>
    <row r="26" spans="1:4" x14ac:dyDescent="0.3">
      <c r="A26" s="1">
        <v>24</v>
      </c>
      <c r="B26" s="2">
        <f t="shared" si="2"/>
        <v>1.7787682183109099</v>
      </c>
      <c r="C26" s="2">
        <f t="shared" si="0"/>
        <v>1.2787682183109099</v>
      </c>
      <c r="D26" s="1">
        <f t="shared" si="1"/>
        <v>9.4117647058823528E-2</v>
      </c>
    </row>
    <row r="27" spans="1:4" x14ac:dyDescent="0.3">
      <c r="A27" s="1">
        <v>25</v>
      </c>
      <c r="B27" s="2">
        <f t="shared" si="2"/>
        <v>1.8609704248332983</v>
      </c>
      <c r="C27" s="2">
        <f t="shared" si="0"/>
        <v>1.3609704248332983</v>
      </c>
      <c r="D27" s="1">
        <f t="shared" si="1"/>
        <v>9.8039215686274508E-2</v>
      </c>
    </row>
    <row r="28" spans="1:4" x14ac:dyDescent="0.3">
      <c r="A28" s="1">
        <v>26</v>
      </c>
      <c r="B28" s="2">
        <f t="shared" si="2"/>
        <v>1.9461752241477714</v>
      </c>
      <c r="C28" s="2">
        <f t="shared" si="0"/>
        <v>1.4461752241477714</v>
      </c>
      <c r="D28" s="1">
        <f t="shared" si="1"/>
        <v>0.10196078431372549</v>
      </c>
    </row>
    <row r="29" spans="1:4" x14ac:dyDescent="0.3">
      <c r="A29" s="1">
        <v>27</v>
      </c>
      <c r="B29" s="2">
        <f t="shared" si="2"/>
        <v>2.034413160908354</v>
      </c>
      <c r="C29" s="2">
        <f t="shared" si="0"/>
        <v>1.534413160908354</v>
      </c>
      <c r="D29" s="1">
        <f t="shared" si="1"/>
        <v>0.10588235294117647</v>
      </c>
    </row>
    <row r="30" spans="1:4" x14ac:dyDescent="0.3">
      <c r="A30" s="1">
        <v>28</v>
      </c>
      <c r="B30" s="2">
        <f t="shared" si="2"/>
        <v>2.1257143251641444</v>
      </c>
      <c r="C30" s="2">
        <f t="shared" si="0"/>
        <v>1.6257143251641444</v>
      </c>
      <c r="D30" s="1">
        <f t="shared" si="1"/>
        <v>0.10980392156862745</v>
      </c>
    </row>
    <row r="31" spans="1:4" x14ac:dyDescent="0.3">
      <c r="A31" s="1">
        <v>29</v>
      </c>
      <c r="B31" s="2">
        <f t="shared" si="2"/>
        <v>2.220108369968222</v>
      </c>
      <c r="C31" s="2">
        <f t="shared" si="0"/>
        <v>1.7201083699682223</v>
      </c>
      <c r="D31" s="1">
        <f t="shared" si="1"/>
        <v>0.11372549019607843</v>
      </c>
    </row>
    <row r="32" spans="1:4" x14ac:dyDescent="0.3">
      <c r="A32" s="1">
        <v>30</v>
      </c>
      <c r="B32" s="2">
        <f t="shared" si="2"/>
        <v>2.317624527904222</v>
      </c>
      <c r="C32" s="2">
        <f t="shared" si="0"/>
        <v>1.8176245279042222</v>
      </c>
      <c r="D32" s="1">
        <f t="shared" si="1"/>
        <v>0.11764705882352941</v>
      </c>
    </row>
    <row r="33" spans="1:4" x14ac:dyDescent="0.3">
      <c r="A33" s="1">
        <v>31</v>
      </c>
      <c r="B33" s="2">
        <f t="shared" si="2"/>
        <v>2.4182916266205567</v>
      </c>
      <c r="C33" s="2">
        <f t="shared" si="0"/>
        <v>1.9182916266205567</v>
      </c>
      <c r="D33" s="1">
        <f t="shared" si="1"/>
        <v>0.12156862745098039</v>
      </c>
    </row>
    <row r="34" spans="1:4" x14ac:dyDescent="0.3">
      <c r="A34" s="1">
        <v>32</v>
      </c>
      <c r="B34" s="2">
        <f t="shared" si="2"/>
        <v>2.522138103452956</v>
      </c>
      <c r="C34" s="2">
        <f t="shared" si="0"/>
        <v>2.022138103452956</v>
      </c>
      <c r="D34" s="1">
        <f t="shared" si="1"/>
        <v>0.12549019607843137</v>
      </c>
    </row>
    <row r="35" spans="1:4" x14ac:dyDescent="0.3">
      <c r="A35" s="1">
        <v>40</v>
      </c>
      <c r="B35" s="2">
        <f t="shared" si="2"/>
        <v>3.4706614526404973</v>
      </c>
      <c r="C35" s="2">
        <f t="shared" si="0"/>
        <v>2.9706614526404973</v>
      </c>
      <c r="D35" s="1">
        <f t="shared" si="1"/>
        <v>0.15686274509803921</v>
      </c>
    </row>
    <row r="36" spans="1:4" x14ac:dyDescent="0.3">
      <c r="A36" s="1">
        <v>50</v>
      </c>
      <c r="B36" s="2">
        <f t="shared" si="2"/>
        <v>4.9654446302216124</v>
      </c>
      <c r="C36" s="2">
        <f t="shared" si="0"/>
        <v>4.4654446302216124</v>
      </c>
      <c r="D36" s="1">
        <f t="shared" si="1"/>
        <v>0.19607843137254902</v>
      </c>
    </row>
    <row r="37" spans="1:4" x14ac:dyDescent="0.3">
      <c r="A37" s="1">
        <v>60</v>
      </c>
      <c r="B37" s="2">
        <f t="shared" si="2"/>
        <v>6.8260686139945754</v>
      </c>
      <c r="C37" s="2">
        <f t="shared" si="0"/>
        <v>6.3260686139945754</v>
      </c>
      <c r="D37" s="1">
        <f t="shared" si="1"/>
        <v>0.23529411764705882</v>
      </c>
    </row>
    <row r="38" spans="1:4" x14ac:dyDescent="0.3">
      <c r="A38" s="1">
        <v>70</v>
      </c>
      <c r="B38" s="2">
        <f t="shared" si="2"/>
        <v>9.0744475924264645</v>
      </c>
      <c r="C38" s="2">
        <f t="shared" si="0"/>
        <v>8.5744475924264645</v>
      </c>
      <c r="D38" s="1">
        <f t="shared" si="1"/>
        <v>0.27450980392156865</v>
      </c>
    </row>
    <row r="39" spans="1:4" x14ac:dyDescent="0.3">
      <c r="A39" s="1">
        <v>80</v>
      </c>
      <c r="B39" s="2">
        <f t="shared" si="2"/>
        <v>11.730774844025561</v>
      </c>
      <c r="C39" s="2">
        <f t="shared" si="0"/>
        <v>11.230774844025561</v>
      </c>
      <c r="D39" s="1">
        <f t="shared" si="1"/>
        <v>0.31372549019607843</v>
      </c>
    </row>
    <row r="40" spans="1:4" x14ac:dyDescent="0.3">
      <c r="A40" s="1">
        <v>100</v>
      </c>
      <c r="B40" s="2">
        <f t="shared" si="2"/>
        <v>18.341275260990642</v>
      </c>
      <c r="C40" s="2">
        <f t="shared" si="0"/>
        <v>17.841275260990642</v>
      </c>
      <c r="D40" s="1">
        <f t="shared" si="1"/>
        <v>0.39215686274509803</v>
      </c>
    </row>
    <row r="41" spans="1:4" x14ac:dyDescent="0.3">
      <c r="A41" s="1">
        <v>120</v>
      </c>
      <c r="B41" s="2">
        <f t="shared" si="2"/>
        <v>26.794908122094899</v>
      </c>
      <c r="C41" s="2">
        <f t="shared" si="0"/>
        <v>26.294908122094899</v>
      </c>
      <c r="D41" s="1">
        <f t="shared" si="1"/>
        <v>0.47058823529411764</v>
      </c>
    </row>
    <row r="42" spans="1:4" x14ac:dyDescent="0.3">
      <c r="A42" s="1">
        <v>140</v>
      </c>
      <c r="B42" s="2">
        <f t="shared" si="2"/>
        <v>37.215092054157473</v>
      </c>
      <c r="C42" s="2">
        <f t="shared" si="0"/>
        <v>36.715092054157473</v>
      </c>
      <c r="D42" s="1">
        <f t="shared" si="1"/>
        <v>0.5490196078431373</v>
      </c>
    </row>
    <row r="43" spans="1:4" x14ac:dyDescent="0.3">
      <c r="A43" s="1">
        <v>160</v>
      </c>
      <c r="B43" s="2">
        <f t="shared" si="2"/>
        <v>49.714563930061509</v>
      </c>
      <c r="C43" s="2">
        <f t="shared" si="0"/>
        <v>49.214563930061509</v>
      </c>
      <c r="D43" s="1">
        <f t="shared" si="1"/>
        <v>0.62745098039215685</v>
      </c>
    </row>
    <row r="44" spans="1:4" x14ac:dyDescent="0.3">
      <c r="A44" s="1">
        <v>180</v>
      </c>
      <c r="B44" s="2">
        <f t="shared" si="2"/>
        <v>64.397543245256657</v>
      </c>
      <c r="C44" s="2">
        <f t="shared" si="0"/>
        <v>63.897543245256649</v>
      </c>
      <c r="D44" s="1">
        <f t="shared" si="1"/>
        <v>0.70588235294117652</v>
      </c>
    </row>
    <row r="45" spans="1:4" x14ac:dyDescent="0.3">
      <c r="A45" s="1">
        <v>200</v>
      </c>
      <c r="B45" s="2">
        <f t="shared" si="2"/>
        <v>81.361261660151087</v>
      </c>
      <c r="C45" s="2">
        <f t="shared" si="0"/>
        <v>80.861261660151087</v>
      </c>
      <c r="D45" s="1">
        <f t="shared" si="1"/>
        <v>0.78431372549019607</v>
      </c>
    </row>
    <row r="46" spans="1:4" x14ac:dyDescent="0.3">
      <c r="A46" s="1">
        <v>220</v>
      </c>
      <c r="B46" s="2">
        <f t="shared" si="2"/>
        <v>100.69709007090731</v>
      </c>
      <c r="C46" s="2">
        <f t="shared" si="0"/>
        <v>100.19709007090731</v>
      </c>
      <c r="D46" s="1">
        <f t="shared" si="1"/>
        <v>0.86274509803921573</v>
      </c>
    </row>
    <row r="47" spans="1:4" x14ac:dyDescent="0.3">
      <c r="A47" s="1">
        <v>240</v>
      </c>
      <c r="B47" s="2">
        <f t="shared" si="2"/>
        <v>122.49139668783161</v>
      </c>
      <c r="C47" s="2">
        <f t="shared" si="0"/>
        <v>121.99139668783161</v>
      </c>
      <c r="D47" s="1">
        <f t="shared" si="1"/>
        <v>0.94117647058823528</v>
      </c>
    </row>
    <row r="48" spans="1:4" x14ac:dyDescent="0.3">
      <c r="A48" s="1">
        <v>255</v>
      </c>
      <c r="B48" s="2">
        <f t="shared" si="2"/>
        <v>140.5</v>
      </c>
      <c r="C48" s="2">
        <f t="shared" si="0"/>
        <v>140</v>
      </c>
      <c r="D48" s="1">
        <f t="shared" si="1"/>
        <v>1</v>
      </c>
    </row>
    <row r="49" spans="1:3" x14ac:dyDescent="0.3">
      <c r="A49" s="1">
        <v>150</v>
      </c>
      <c r="B49" s="2">
        <f t="shared" si="2"/>
        <v>150.5</v>
      </c>
      <c r="C49" s="2">
        <f t="shared" ref="C49:C54" si="3">A49</f>
        <v>150</v>
      </c>
    </row>
    <row r="50" spans="1:3" x14ac:dyDescent="0.3">
      <c r="A50" s="1">
        <v>200</v>
      </c>
      <c r="B50" s="2">
        <f t="shared" si="2"/>
        <v>200.5</v>
      </c>
      <c r="C50" s="2">
        <f t="shared" si="3"/>
        <v>200</v>
      </c>
    </row>
    <row r="51" spans="1:3" x14ac:dyDescent="0.3">
      <c r="A51" s="1">
        <v>250</v>
      </c>
      <c r="B51" s="2">
        <f t="shared" si="2"/>
        <v>250.5</v>
      </c>
      <c r="C51" s="2">
        <f t="shared" si="3"/>
        <v>250</v>
      </c>
    </row>
    <row r="52" spans="1:3" x14ac:dyDescent="0.3">
      <c r="A52" s="1">
        <v>300</v>
      </c>
      <c r="B52" s="2">
        <f t="shared" si="2"/>
        <v>300.5</v>
      </c>
      <c r="C52" s="2">
        <f t="shared" si="3"/>
        <v>300</v>
      </c>
    </row>
    <row r="53" spans="1:3" x14ac:dyDescent="0.3">
      <c r="A53" s="1">
        <v>350</v>
      </c>
      <c r="B53" s="2">
        <f t="shared" si="2"/>
        <v>350.5</v>
      </c>
      <c r="C53" s="2">
        <f t="shared" si="3"/>
        <v>350</v>
      </c>
    </row>
    <row r="54" spans="1:3" x14ac:dyDescent="0.3">
      <c r="A54" s="1">
        <v>400</v>
      </c>
      <c r="B54" s="2">
        <f t="shared" si="2"/>
        <v>400.5</v>
      </c>
      <c r="C54" s="2">
        <f t="shared" si="3"/>
        <v>400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4"/>
  <sheetViews>
    <sheetView topLeftCell="B1" zoomScaleNormal="100" workbookViewId="0">
      <selection activeCell="D12" sqref="D12"/>
    </sheetView>
  </sheetViews>
  <sheetFormatPr defaultColWidth="9.109375" defaultRowHeight="14.4" x14ac:dyDescent="0.3"/>
  <cols>
    <col min="1" max="1" width="15" style="1" bestFit="1" customWidth="1"/>
    <col min="2" max="2" width="20.21875" style="1" bestFit="1" customWidth="1"/>
    <col min="3" max="3" width="9.77734375" style="2" bestFit="1" customWidth="1"/>
    <col min="4" max="4" width="19.77734375" style="1" bestFit="1" customWidth="1"/>
    <col min="5" max="5" width="10.44140625" style="1" bestFit="1" customWidth="1"/>
    <col min="6" max="6" width="4" style="1" bestFit="1" customWidth="1"/>
    <col min="7" max="16384" width="9.109375" style="1"/>
  </cols>
  <sheetData>
    <row r="1" spans="1:6" x14ac:dyDescent="0.3">
      <c r="A1" s="1" t="s">
        <v>0</v>
      </c>
      <c r="B1" s="1" t="s">
        <v>5</v>
      </c>
      <c r="C1" s="2" t="s">
        <v>3</v>
      </c>
      <c r="D1" s="1" t="s">
        <v>2</v>
      </c>
      <c r="E1" s="1" t="s">
        <v>4</v>
      </c>
    </row>
    <row r="2" spans="1:6" x14ac:dyDescent="0.3">
      <c r="A2" s="1">
        <v>0</v>
      </c>
      <c r="B2" s="2">
        <f>MAX($F$5,C2+$F$5-$F$5)</f>
        <v>0.5</v>
      </c>
      <c r="C2" s="2">
        <f t="shared" ref="C2:C48" si="0">IF($D2&gt;0.04045,POWER(($D2+0.055)/1.055, 2.4),$D2/12.92)*140</f>
        <v>0</v>
      </c>
      <c r="D2" s="1">
        <f t="shared" ref="D2:D48" si="1">A2/255</f>
        <v>0</v>
      </c>
    </row>
    <row r="3" spans="1:6" x14ac:dyDescent="0.3">
      <c r="A3" s="1">
        <v>1</v>
      </c>
      <c r="B3" s="2">
        <f t="shared" ref="B3:B54" si="2">MAX($F$5,C3+$F$5-$F$5)</f>
        <v>0.5</v>
      </c>
      <c r="C3" s="2">
        <f t="shared" si="0"/>
        <v>4.2493777696837251E-2</v>
      </c>
      <c r="D3" s="1">
        <f t="shared" si="1"/>
        <v>3.9215686274509803E-3</v>
      </c>
    </row>
    <row r="4" spans="1:6" x14ac:dyDescent="0.3">
      <c r="A4" s="1">
        <v>2</v>
      </c>
      <c r="B4" s="2">
        <f t="shared" si="2"/>
        <v>0.5</v>
      </c>
      <c r="C4" s="2">
        <f t="shared" si="0"/>
        <v>8.4987555393674502E-2</v>
      </c>
      <c r="D4" s="1">
        <f t="shared" si="1"/>
        <v>7.8431372549019607E-3</v>
      </c>
      <c r="E4" s="5"/>
      <c r="F4" s="4"/>
    </row>
    <row r="5" spans="1:6" x14ac:dyDescent="0.3">
      <c r="A5" s="1">
        <v>3</v>
      </c>
      <c r="B5" s="2">
        <f t="shared" si="2"/>
        <v>0.5</v>
      </c>
      <c r="C5" s="2">
        <f t="shared" si="0"/>
        <v>0.12748133309051174</v>
      </c>
      <c r="D5" s="1">
        <f t="shared" si="1"/>
        <v>1.1764705882352941E-2</v>
      </c>
      <c r="E5" s="3" t="s">
        <v>57</v>
      </c>
      <c r="F5" s="1">
        <v>0.5</v>
      </c>
    </row>
    <row r="6" spans="1:6" x14ac:dyDescent="0.3">
      <c r="A6" s="1">
        <v>4</v>
      </c>
      <c r="B6" s="2">
        <f t="shared" si="2"/>
        <v>0.5</v>
      </c>
      <c r="C6" s="2">
        <f t="shared" si="0"/>
        <v>0.169975110787349</v>
      </c>
      <c r="D6" s="1">
        <f t="shared" si="1"/>
        <v>1.5686274509803921E-2</v>
      </c>
    </row>
    <row r="7" spans="1:6" x14ac:dyDescent="0.3">
      <c r="A7" s="1">
        <v>5</v>
      </c>
      <c r="B7" s="2">
        <f t="shared" si="2"/>
        <v>0.5</v>
      </c>
      <c r="C7" s="2">
        <f t="shared" si="0"/>
        <v>0.21246888848418624</v>
      </c>
      <c r="D7" s="1">
        <f t="shared" si="1"/>
        <v>1.9607843137254902E-2</v>
      </c>
    </row>
    <row r="8" spans="1:6" x14ac:dyDescent="0.3">
      <c r="A8" s="1">
        <v>6</v>
      </c>
      <c r="B8" s="2">
        <f t="shared" si="2"/>
        <v>0.5</v>
      </c>
      <c r="C8" s="2">
        <f t="shared" si="0"/>
        <v>0.25496266618102348</v>
      </c>
      <c r="D8" s="1">
        <f t="shared" si="1"/>
        <v>2.3529411764705882E-2</v>
      </c>
    </row>
    <row r="9" spans="1:6" x14ac:dyDescent="0.3">
      <c r="A9" s="1">
        <v>7</v>
      </c>
      <c r="B9" s="2">
        <f t="shared" si="2"/>
        <v>0.5</v>
      </c>
      <c r="C9" s="2">
        <f t="shared" si="0"/>
        <v>0.29745644387786074</v>
      </c>
      <c r="D9" s="1">
        <f t="shared" si="1"/>
        <v>2.7450980392156862E-2</v>
      </c>
    </row>
    <row r="10" spans="1:6" x14ac:dyDescent="0.3">
      <c r="A10" s="1">
        <v>8</v>
      </c>
      <c r="B10" s="2">
        <f t="shared" si="2"/>
        <v>0.5</v>
      </c>
      <c r="C10" s="2">
        <f t="shared" si="0"/>
        <v>0.33995022157469801</v>
      </c>
      <c r="D10" s="1">
        <f t="shared" si="1"/>
        <v>3.1372549019607843E-2</v>
      </c>
    </row>
    <row r="11" spans="1:6" x14ac:dyDescent="0.3">
      <c r="A11" s="1">
        <v>9</v>
      </c>
      <c r="B11" s="2">
        <f t="shared" si="2"/>
        <v>0.5</v>
      </c>
      <c r="C11" s="2">
        <f t="shared" si="0"/>
        <v>0.38244399927153522</v>
      </c>
      <c r="D11" s="1">
        <f t="shared" si="1"/>
        <v>3.5294117647058823E-2</v>
      </c>
    </row>
    <row r="12" spans="1:6" x14ac:dyDescent="0.3">
      <c r="A12" s="1">
        <v>10</v>
      </c>
      <c r="B12" s="2">
        <f t="shared" si="2"/>
        <v>0.5</v>
      </c>
      <c r="C12" s="2">
        <f t="shared" si="0"/>
        <v>0.42493777696837248</v>
      </c>
      <c r="D12" s="1">
        <f t="shared" si="1"/>
        <v>3.9215686274509803E-2</v>
      </c>
    </row>
    <row r="13" spans="1:6" x14ac:dyDescent="0.3">
      <c r="A13" s="1">
        <v>11</v>
      </c>
      <c r="B13" s="2">
        <f t="shared" si="2"/>
        <v>0.5</v>
      </c>
      <c r="C13" s="2">
        <f t="shared" si="0"/>
        <v>0.46851500694588227</v>
      </c>
      <c r="D13" s="1">
        <f t="shared" si="1"/>
        <v>4.3137254901960784E-2</v>
      </c>
    </row>
    <row r="14" spans="1:6" x14ac:dyDescent="0.3">
      <c r="A14" s="1">
        <v>12</v>
      </c>
      <c r="B14" s="2">
        <f t="shared" si="2"/>
        <v>0.5</v>
      </c>
      <c r="C14" s="2">
        <v>0.5</v>
      </c>
      <c r="D14" s="1">
        <f t="shared" si="1"/>
        <v>4.7058823529411764E-2</v>
      </c>
    </row>
    <row r="15" spans="1:6" x14ac:dyDescent="0.3">
      <c r="A15" s="1">
        <v>13</v>
      </c>
      <c r="B15" s="2">
        <f t="shared" si="2"/>
        <v>0.56346038258948328</v>
      </c>
      <c r="C15" s="2">
        <f t="shared" si="0"/>
        <v>0.56346038258948317</v>
      </c>
      <c r="D15" s="1">
        <f t="shared" si="1"/>
        <v>5.0980392156862744E-2</v>
      </c>
    </row>
    <row r="16" spans="1:6" x14ac:dyDescent="0.3">
      <c r="A16" s="1">
        <v>14</v>
      </c>
      <c r="B16" s="2">
        <f t="shared" si="2"/>
        <v>0.61480188523744106</v>
      </c>
      <c r="C16" s="2">
        <f t="shared" si="0"/>
        <v>0.61480188523744106</v>
      </c>
      <c r="D16" s="1">
        <f t="shared" si="1"/>
        <v>5.4901960784313725E-2</v>
      </c>
    </row>
    <row r="17" spans="1:4" x14ac:dyDescent="0.3">
      <c r="A17" s="1">
        <v>15</v>
      </c>
      <c r="B17" s="2">
        <f t="shared" si="2"/>
        <v>0.66877348729712205</v>
      </c>
      <c r="C17" s="2">
        <f t="shared" si="0"/>
        <v>0.66877348729712194</v>
      </c>
      <c r="D17" s="1">
        <f t="shared" si="1"/>
        <v>5.8823529411764705E-2</v>
      </c>
    </row>
    <row r="18" spans="1:4" x14ac:dyDescent="0.3">
      <c r="A18" s="1">
        <v>16</v>
      </c>
      <c r="B18" s="2">
        <f t="shared" si="2"/>
        <v>0.72541233832737406</v>
      </c>
      <c r="C18" s="2">
        <f t="shared" si="0"/>
        <v>0.72541233832737417</v>
      </c>
      <c r="D18" s="1">
        <f t="shared" si="1"/>
        <v>6.2745098039215685E-2</v>
      </c>
    </row>
    <row r="19" spans="1:4" x14ac:dyDescent="0.3">
      <c r="A19" s="1">
        <v>17</v>
      </c>
      <c r="B19" s="2">
        <f t="shared" si="2"/>
        <v>0.78475482738838176</v>
      </c>
      <c r="C19" s="2">
        <f t="shared" si="0"/>
        <v>0.78475482738838176</v>
      </c>
      <c r="D19" s="1">
        <f t="shared" si="1"/>
        <v>6.6666666666666666E-2</v>
      </c>
    </row>
    <row r="20" spans="1:4" x14ac:dyDescent="0.3">
      <c r="A20" s="1">
        <v>18</v>
      </c>
      <c r="B20" s="2">
        <f t="shared" si="2"/>
        <v>0.84683662319998754</v>
      </c>
      <c r="C20" s="2">
        <f t="shared" si="0"/>
        <v>0.84683662319998754</v>
      </c>
      <c r="D20" s="1">
        <f t="shared" si="1"/>
        <v>7.0588235294117646E-2</v>
      </c>
    </row>
    <row r="21" spans="1:4" x14ac:dyDescent="0.3">
      <c r="A21" s="1">
        <v>19</v>
      </c>
      <c r="B21" s="2">
        <f t="shared" si="2"/>
        <v>0.91169271096322668</v>
      </c>
      <c r="C21" s="2">
        <f t="shared" si="0"/>
        <v>0.91169271096322668</v>
      </c>
      <c r="D21" s="1">
        <f t="shared" si="1"/>
        <v>7.4509803921568626E-2</v>
      </c>
    </row>
    <row r="22" spans="1:4" x14ac:dyDescent="0.3">
      <c r="A22" s="1">
        <v>20</v>
      </c>
      <c r="B22" s="2">
        <f t="shared" si="2"/>
        <v>0.97935742621715383</v>
      </c>
      <c r="C22" s="2">
        <f t="shared" si="0"/>
        <v>0.97935742621715383</v>
      </c>
      <c r="D22" s="1">
        <f t="shared" si="1"/>
        <v>7.8431372549019607E-2</v>
      </c>
    </row>
    <row r="23" spans="1:4" x14ac:dyDescent="0.3">
      <c r="A23" s="1">
        <v>21</v>
      </c>
      <c r="B23" s="2">
        <f t="shared" si="2"/>
        <v>1.0498644860516646</v>
      </c>
      <c r="C23" s="2">
        <f t="shared" si="0"/>
        <v>1.0498644860516646</v>
      </c>
      <c r="D23" s="1">
        <f t="shared" si="1"/>
        <v>8.2352941176470587E-2</v>
      </c>
    </row>
    <row r="24" spans="1:4" x14ac:dyDescent="0.3">
      <c r="A24" s="1">
        <v>22</v>
      </c>
      <c r="B24" s="2">
        <f t="shared" si="2"/>
        <v>1.1232470179538991</v>
      </c>
      <c r="C24" s="2">
        <f t="shared" si="0"/>
        <v>1.1232470179538991</v>
      </c>
      <c r="D24" s="1">
        <f t="shared" si="1"/>
        <v>8.6274509803921567E-2</v>
      </c>
    </row>
    <row r="25" spans="1:4" x14ac:dyDescent="0.3">
      <c r="A25" s="1">
        <v>23</v>
      </c>
      <c r="B25" s="2">
        <f t="shared" si="2"/>
        <v>1.1995375865297031</v>
      </c>
      <c r="C25" s="2">
        <f t="shared" si="0"/>
        <v>1.1995375865297031</v>
      </c>
      <c r="D25" s="1">
        <f t="shared" si="1"/>
        <v>9.0196078431372548E-2</v>
      </c>
    </row>
    <row r="26" spans="1:4" x14ac:dyDescent="0.3">
      <c r="A26" s="1">
        <v>24</v>
      </c>
      <c r="B26" s="2">
        <f t="shared" si="2"/>
        <v>1.2787682183109099</v>
      </c>
      <c r="C26" s="2">
        <f t="shared" si="0"/>
        <v>1.2787682183109099</v>
      </c>
      <c r="D26" s="1">
        <f t="shared" si="1"/>
        <v>9.4117647058823528E-2</v>
      </c>
    </row>
    <row r="27" spans="1:4" x14ac:dyDescent="0.3">
      <c r="A27" s="1">
        <v>25</v>
      </c>
      <c r="B27" s="2">
        <f t="shared" si="2"/>
        <v>1.3609704248332983</v>
      </c>
      <c r="C27" s="2">
        <f t="shared" si="0"/>
        <v>1.3609704248332983</v>
      </c>
      <c r="D27" s="1">
        <f t="shared" si="1"/>
        <v>9.8039215686274508E-2</v>
      </c>
    </row>
    <row r="28" spans="1:4" x14ac:dyDescent="0.3">
      <c r="A28" s="1">
        <v>26</v>
      </c>
      <c r="B28" s="2">
        <f t="shared" si="2"/>
        <v>1.4461752241477714</v>
      </c>
      <c r="C28" s="2">
        <f t="shared" si="0"/>
        <v>1.4461752241477714</v>
      </c>
      <c r="D28" s="1">
        <f t="shared" si="1"/>
        <v>0.10196078431372549</v>
      </c>
    </row>
    <row r="29" spans="1:4" x14ac:dyDescent="0.3">
      <c r="A29" s="1">
        <v>27</v>
      </c>
      <c r="B29" s="2">
        <f t="shared" si="2"/>
        <v>1.534413160908354</v>
      </c>
      <c r="C29" s="2">
        <f t="shared" si="0"/>
        <v>1.534413160908354</v>
      </c>
      <c r="D29" s="1">
        <f t="shared" si="1"/>
        <v>0.10588235294117647</v>
      </c>
    </row>
    <row r="30" spans="1:4" x14ac:dyDescent="0.3">
      <c r="A30" s="1">
        <v>28</v>
      </c>
      <c r="B30" s="2">
        <f t="shared" si="2"/>
        <v>1.6257143251641444</v>
      </c>
      <c r="C30" s="2">
        <f t="shared" si="0"/>
        <v>1.6257143251641444</v>
      </c>
      <c r="D30" s="1">
        <f t="shared" si="1"/>
        <v>0.10980392156862745</v>
      </c>
    </row>
    <row r="31" spans="1:4" x14ac:dyDescent="0.3">
      <c r="A31" s="1">
        <v>29</v>
      </c>
      <c r="B31" s="2">
        <f t="shared" si="2"/>
        <v>1.720108369968222</v>
      </c>
      <c r="C31" s="2">
        <f t="shared" si="0"/>
        <v>1.7201083699682223</v>
      </c>
      <c r="D31" s="1">
        <f t="shared" si="1"/>
        <v>0.11372549019607843</v>
      </c>
    </row>
    <row r="32" spans="1:4" x14ac:dyDescent="0.3">
      <c r="A32" s="1">
        <v>30</v>
      </c>
      <c r="B32" s="2">
        <f t="shared" si="2"/>
        <v>1.817624527904222</v>
      </c>
      <c r="C32" s="2">
        <f t="shared" si="0"/>
        <v>1.8176245279042222</v>
      </c>
      <c r="D32" s="1">
        <f t="shared" si="1"/>
        <v>0.11764705882352941</v>
      </c>
    </row>
    <row r="33" spans="1:4" x14ac:dyDescent="0.3">
      <c r="A33" s="1">
        <v>31</v>
      </c>
      <c r="B33" s="2">
        <f t="shared" si="2"/>
        <v>1.9182916266205567</v>
      </c>
      <c r="C33" s="2">
        <f t="shared" si="0"/>
        <v>1.9182916266205567</v>
      </c>
      <c r="D33" s="1">
        <f t="shared" si="1"/>
        <v>0.12156862745098039</v>
      </c>
    </row>
    <row r="34" spans="1:4" x14ac:dyDescent="0.3">
      <c r="A34" s="1">
        <v>32</v>
      </c>
      <c r="B34" s="2">
        <f t="shared" si="2"/>
        <v>2.022138103452956</v>
      </c>
      <c r="C34" s="2">
        <f t="shared" si="0"/>
        <v>2.022138103452956</v>
      </c>
      <c r="D34" s="1">
        <f t="shared" si="1"/>
        <v>0.12549019607843137</v>
      </c>
    </row>
    <row r="35" spans="1:4" x14ac:dyDescent="0.3">
      <c r="A35" s="1">
        <v>40</v>
      </c>
      <c r="B35" s="2">
        <f t="shared" si="2"/>
        <v>2.9706614526404973</v>
      </c>
      <c r="C35" s="2">
        <f t="shared" si="0"/>
        <v>2.9706614526404973</v>
      </c>
      <c r="D35" s="1">
        <f t="shared" si="1"/>
        <v>0.15686274509803921</v>
      </c>
    </row>
    <row r="36" spans="1:4" x14ac:dyDescent="0.3">
      <c r="A36" s="1">
        <v>50</v>
      </c>
      <c r="B36" s="2">
        <f t="shared" si="2"/>
        <v>4.4654446302216124</v>
      </c>
      <c r="C36" s="2">
        <f t="shared" si="0"/>
        <v>4.4654446302216124</v>
      </c>
      <c r="D36" s="1">
        <f t="shared" si="1"/>
        <v>0.19607843137254902</v>
      </c>
    </row>
    <row r="37" spans="1:4" x14ac:dyDescent="0.3">
      <c r="A37" s="1">
        <v>60</v>
      </c>
      <c r="B37" s="2">
        <f t="shared" si="2"/>
        <v>6.3260686139945754</v>
      </c>
      <c r="C37" s="2">
        <f t="shared" si="0"/>
        <v>6.3260686139945754</v>
      </c>
      <c r="D37" s="1">
        <f t="shared" si="1"/>
        <v>0.23529411764705882</v>
      </c>
    </row>
    <row r="38" spans="1:4" x14ac:dyDescent="0.3">
      <c r="A38" s="1">
        <v>70</v>
      </c>
      <c r="B38" s="2">
        <f t="shared" si="2"/>
        <v>8.5744475924264645</v>
      </c>
      <c r="C38" s="2">
        <f t="shared" si="0"/>
        <v>8.5744475924264645</v>
      </c>
      <c r="D38" s="1">
        <f t="shared" si="1"/>
        <v>0.27450980392156865</v>
      </c>
    </row>
    <row r="39" spans="1:4" x14ac:dyDescent="0.3">
      <c r="A39" s="1">
        <v>80</v>
      </c>
      <c r="B39" s="2">
        <f t="shared" si="2"/>
        <v>11.230774844025561</v>
      </c>
      <c r="C39" s="2">
        <f t="shared" si="0"/>
        <v>11.230774844025561</v>
      </c>
      <c r="D39" s="1">
        <f t="shared" si="1"/>
        <v>0.31372549019607843</v>
      </c>
    </row>
    <row r="40" spans="1:4" x14ac:dyDescent="0.3">
      <c r="A40" s="1">
        <v>100</v>
      </c>
      <c r="B40" s="2">
        <f t="shared" si="2"/>
        <v>17.841275260990642</v>
      </c>
      <c r="C40" s="2">
        <f t="shared" si="0"/>
        <v>17.841275260990642</v>
      </c>
      <c r="D40" s="1">
        <f t="shared" si="1"/>
        <v>0.39215686274509803</v>
      </c>
    </row>
    <row r="41" spans="1:4" x14ac:dyDescent="0.3">
      <c r="A41" s="1">
        <v>120</v>
      </c>
      <c r="B41" s="2">
        <f t="shared" si="2"/>
        <v>26.294908122094899</v>
      </c>
      <c r="C41" s="2">
        <f t="shared" si="0"/>
        <v>26.294908122094899</v>
      </c>
      <c r="D41" s="1">
        <f t="shared" si="1"/>
        <v>0.47058823529411764</v>
      </c>
    </row>
    <row r="42" spans="1:4" x14ac:dyDescent="0.3">
      <c r="A42" s="1">
        <v>140</v>
      </c>
      <c r="B42" s="2">
        <f t="shared" si="2"/>
        <v>36.715092054157473</v>
      </c>
      <c r="C42" s="2">
        <f t="shared" si="0"/>
        <v>36.715092054157473</v>
      </c>
      <c r="D42" s="1">
        <f t="shared" si="1"/>
        <v>0.5490196078431373</v>
      </c>
    </row>
    <row r="43" spans="1:4" x14ac:dyDescent="0.3">
      <c r="A43" s="1">
        <v>160</v>
      </c>
      <c r="B43" s="2">
        <f t="shared" si="2"/>
        <v>49.214563930061509</v>
      </c>
      <c r="C43" s="2">
        <f t="shared" si="0"/>
        <v>49.214563930061509</v>
      </c>
      <c r="D43" s="1">
        <f t="shared" si="1"/>
        <v>0.62745098039215685</v>
      </c>
    </row>
    <row r="44" spans="1:4" x14ac:dyDescent="0.3">
      <c r="A44" s="1">
        <v>180</v>
      </c>
      <c r="B44" s="2">
        <f t="shared" si="2"/>
        <v>63.897543245256657</v>
      </c>
      <c r="C44" s="2">
        <f t="shared" si="0"/>
        <v>63.897543245256649</v>
      </c>
      <c r="D44" s="1">
        <f t="shared" si="1"/>
        <v>0.70588235294117652</v>
      </c>
    </row>
    <row r="45" spans="1:4" x14ac:dyDescent="0.3">
      <c r="A45" s="1">
        <v>200</v>
      </c>
      <c r="B45" s="2">
        <f t="shared" si="2"/>
        <v>80.861261660151087</v>
      </c>
      <c r="C45" s="2">
        <f t="shared" si="0"/>
        <v>80.861261660151087</v>
      </c>
      <c r="D45" s="1">
        <f t="shared" si="1"/>
        <v>0.78431372549019607</v>
      </c>
    </row>
    <row r="46" spans="1:4" x14ac:dyDescent="0.3">
      <c r="A46" s="1">
        <v>220</v>
      </c>
      <c r="B46" s="2">
        <f t="shared" si="2"/>
        <v>100.19709007090731</v>
      </c>
      <c r="C46" s="2">
        <f t="shared" si="0"/>
        <v>100.19709007090731</v>
      </c>
      <c r="D46" s="1">
        <f t="shared" si="1"/>
        <v>0.86274509803921573</v>
      </c>
    </row>
    <row r="47" spans="1:4" x14ac:dyDescent="0.3">
      <c r="A47" s="1">
        <v>240</v>
      </c>
      <c r="B47" s="2">
        <f t="shared" si="2"/>
        <v>121.99139668783161</v>
      </c>
      <c r="C47" s="2">
        <f t="shared" si="0"/>
        <v>121.99139668783161</v>
      </c>
      <c r="D47" s="1">
        <f t="shared" si="1"/>
        <v>0.94117647058823528</v>
      </c>
    </row>
    <row r="48" spans="1:4" x14ac:dyDescent="0.3">
      <c r="A48" s="1">
        <v>255</v>
      </c>
      <c r="B48" s="2">
        <f t="shared" si="2"/>
        <v>140</v>
      </c>
      <c r="C48" s="2">
        <f t="shared" si="0"/>
        <v>140</v>
      </c>
      <c r="D48" s="1">
        <f t="shared" si="1"/>
        <v>1</v>
      </c>
    </row>
    <row r="49" spans="1:3" x14ac:dyDescent="0.3">
      <c r="A49" s="1">
        <v>150</v>
      </c>
      <c r="B49" s="2">
        <f t="shared" si="2"/>
        <v>150</v>
      </c>
      <c r="C49" s="2">
        <f t="shared" ref="C49:C54" si="3">A49</f>
        <v>150</v>
      </c>
    </row>
    <row r="50" spans="1:3" x14ac:dyDescent="0.3">
      <c r="A50" s="1">
        <v>200</v>
      </c>
      <c r="B50" s="2">
        <f t="shared" si="2"/>
        <v>200</v>
      </c>
      <c r="C50" s="2">
        <f t="shared" si="3"/>
        <v>200</v>
      </c>
    </row>
    <row r="51" spans="1:3" x14ac:dyDescent="0.3">
      <c r="A51" s="1">
        <v>250</v>
      </c>
      <c r="B51" s="2">
        <f t="shared" si="2"/>
        <v>250</v>
      </c>
      <c r="C51" s="2">
        <f t="shared" si="3"/>
        <v>250</v>
      </c>
    </row>
    <row r="52" spans="1:3" x14ac:dyDescent="0.3">
      <c r="A52" s="1">
        <v>300</v>
      </c>
      <c r="B52" s="2">
        <f t="shared" si="2"/>
        <v>300</v>
      </c>
      <c r="C52" s="2">
        <f t="shared" si="3"/>
        <v>300</v>
      </c>
    </row>
    <row r="53" spans="1:3" x14ac:dyDescent="0.3">
      <c r="A53" s="1">
        <v>350</v>
      </c>
      <c r="B53" s="2">
        <f t="shared" si="2"/>
        <v>350</v>
      </c>
      <c r="C53" s="2">
        <f t="shared" si="3"/>
        <v>350</v>
      </c>
    </row>
    <row r="54" spans="1:3" x14ac:dyDescent="0.3">
      <c r="A54" s="1">
        <v>400</v>
      </c>
      <c r="B54" s="2">
        <f t="shared" si="2"/>
        <v>400</v>
      </c>
      <c r="C54" s="2">
        <f t="shared" si="3"/>
        <v>400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59"/>
  <sheetViews>
    <sheetView zoomScaleNormal="100" workbookViewId="0">
      <selection activeCell="B3" sqref="B3"/>
    </sheetView>
  </sheetViews>
  <sheetFormatPr defaultColWidth="9.109375" defaultRowHeight="14.4" x14ac:dyDescent="0.3"/>
  <cols>
    <col min="1" max="1" width="10" style="1" bestFit="1" customWidth="1"/>
    <col min="2" max="2" width="19.77734375" style="1" bestFit="1" customWidth="1"/>
    <col min="3" max="3" width="17.88671875" style="1" bestFit="1" customWidth="1"/>
    <col min="4" max="4" width="12" style="1" bestFit="1" customWidth="1"/>
    <col min="5" max="5" width="17.6640625" style="1" bestFit="1" customWidth="1"/>
    <col min="6" max="6" width="19.5546875" style="1" bestFit="1" customWidth="1"/>
    <col min="7" max="16384" width="9.109375" style="1"/>
  </cols>
  <sheetData>
    <row r="1" spans="1:6" x14ac:dyDescent="0.3">
      <c r="A1" s="1" t="s">
        <v>28</v>
      </c>
      <c r="B1" s="1" t="s">
        <v>2</v>
      </c>
      <c r="C1" s="1" t="s">
        <v>29</v>
      </c>
      <c r="D1" s="1" t="s">
        <v>25</v>
      </c>
      <c r="E1" s="1" t="s">
        <v>26</v>
      </c>
      <c r="F1" s="1" t="s">
        <v>27</v>
      </c>
    </row>
    <row r="2" spans="1:6" x14ac:dyDescent="0.3">
      <c r="A2" s="1">
        <v>0</v>
      </c>
      <c r="B2" s="1">
        <f>A2/255</f>
        <v>0</v>
      </c>
      <c r="C2" s="1">
        <f>IF(B2&gt;0.04045,POWER((B2+0.055)/1.055, 2.4),B2/12.92)*80</f>
        <v>0</v>
      </c>
      <c r="D2" s="1">
        <f t="shared" ref="D2:D65" si="0">POWER(B2,2.2)*80</f>
        <v>0</v>
      </c>
      <c r="E2" s="1">
        <f t="shared" ref="E2:E65" si="1">D2+$F$2</f>
        <v>0.2</v>
      </c>
      <c r="F2" s="1">
        <v>0.2</v>
      </c>
    </row>
    <row r="3" spans="1:6" x14ac:dyDescent="0.3">
      <c r="A3" s="1">
        <v>1</v>
      </c>
      <c r="B3" s="1">
        <f t="shared" ref="B3:B66" si="2">A3/255</f>
        <v>3.9215686274509803E-3</v>
      </c>
      <c r="C3" s="1">
        <f t="shared" ref="C3:C66" si="3">IF(B3&gt;0.04045,POWER((B3+0.055)/1.055, 2.4),B3/12.92)*80</f>
        <v>2.4282158683907002E-2</v>
      </c>
      <c r="D3" s="1">
        <f t="shared" si="0"/>
        <v>4.0616415205294075E-4</v>
      </c>
      <c r="E3" s="1">
        <f t="shared" si="1"/>
        <v>0.20040616415205295</v>
      </c>
      <c r="F3" s="1">
        <f>F2/80</f>
        <v>2.5000000000000001E-3</v>
      </c>
    </row>
    <row r="4" spans="1:6" x14ac:dyDescent="0.3">
      <c r="A4" s="1">
        <v>2</v>
      </c>
      <c r="B4" s="1">
        <f t="shared" si="2"/>
        <v>7.8431372549019607E-3</v>
      </c>
      <c r="C4" s="1">
        <f t="shared" si="3"/>
        <v>4.8564317367814004E-2</v>
      </c>
      <c r="D4" s="1">
        <f t="shared" si="0"/>
        <v>1.8662403732879116E-3</v>
      </c>
      <c r="E4" s="1">
        <f t="shared" si="1"/>
        <v>0.20186624037328793</v>
      </c>
    </row>
    <row r="5" spans="1:6" x14ac:dyDescent="0.3">
      <c r="A5" s="1">
        <v>3</v>
      </c>
      <c r="B5" s="1">
        <f t="shared" si="2"/>
        <v>1.1764705882352941E-2</v>
      </c>
      <c r="C5" s="1">
        <f t="shared" si="3"/>
        <v>7.2846476051720996E-2</v>
      </c>
      <c r="D5" s="1">
        <f t="shared" si="0"/>
        <v>4.5537412569754444E-3</v>
      </c>
      <c r="E5" s="1">
        <f t="shared" si="1"/>
        <v>0.20455374125697545</v>
      </c>
    </row>
    <row r="6" spans="1:6" x14ac:dyDescent="0.3">
      <c r="A6" s="1">
        <v>4</v>
      </c>
      <c r="B6" s="1">
        <f t="shared" si="2"/>
        <v>1.5686274509803921E-2</v>
      </c>
      <c r="C6" s="1">
        <f t="shared" si="3"/>
        <v>9.7128634735628008E-2</v>
      </c>
      <c r="D6" s="1">
        <f t="shared" si="0"/>
        <v>8.5749889872995082E-3</v>
      </c>
      <c r="E6" s="1">
        <f t="shared" si="1"/>
        <v>0.20857498898729951</v>
      </c>
    </row>
    <row r="7" spans="1:6" x14ac:dyDescent="0.3">
      <c r="A7" s="1">
        <v>5</v>
      </c>
      <c r="B7" s="1">
        <f t="shared" si="2"/>
        <v>1.9607843137254902E-2</v>
      </c>
      <c r="C7" s="1">
        <f t="shared" si="3"/>
        <v>0.12141079341953499</v>
      </c>
      <c r="D7" s="1">
        <f t="shared" si="0"/>
        <v>1.4009918200242133E-2</v>
      </c>
      <c r="E7" s="1">
        <f t="shared" si="1"/>
        <v>0.21400991820024215</v>
      </c>
    </row>
    <row r="8" spans="1:6" x14ac:dyDescent="0.3">
      <c r="A8" s="1">
        <v>6</v>
      </c>
      <c r="B8" s="1">
        <f t="shared" si="2"/>
        <v>2.3529411764705882E-2</v>
      </c>
      <c r="C8" s="1">
        <f t="shared" si="3"/>
        <v>0.14569295210344199</v>
      </c>
      <c r="D8" s="1">
        <f t="shared" si="0"/>
        <v>2.0923500363879303E-2</v>
      </c>
      <c r="E8" s="1">
        <f t="shared" si="1"/>
        <v>0.22092350036387931</v>
      </c>
    </row>
    <row r="9" spans="1:6" x14ac:dyDescent="0.3">
      <c r="A9" s="1">
        <v>7</v>
      </c>
      <c r="B9" s="1">
        <f t="shared" si="2"/>
        <v>2.7450980392156862E-2</v>
      </c>
      <c r="C9" s="1">
        <f t="shared" si="3"/>
        <v>0.169975110787349</v>
      </c>
      <c r="D9" s="1">
        <f t="shared" si="0"/>
        <v>2.9370901585275413E-2</v>
      </c>
      <c r="E9" s="1">
        <f t="shared" si="1"/>
        <v>0.22937090158527543</v>
      </c>
    </row>
    <row r="10" spans="1:6" x14ac:dyDescent="0.3">
      <c r="A10" s="1">
        <v>8</v>
      </c>
      <c r="B10" s="1">
        <f t="shared" si="2"/>
        <v>3.1372549019607843E-2</v>
      </c>
      <c r="C10" s="1">
        <f t="shared" si="3"/>
        <v>0.19425726947125602</v>
      </c>
      <c r="D10" s="1">
        <f t="shared" si="0"/>
        <v>3.9400302975314619E-2</v>
      </c>
      <c r="E10" s="1">
        <f t="shared" si="1"/>
        <v>0.23940030297531462</v>
      </c>
    </row>
    <row r="11" spans="1:6" x14ac:dyDescent="0.3">
      <c r="A11" s="1">
        <v>9</v>
      </c>
      <c r="B11" s="1">
        <f t="shared" si="2"/>
        <v>3.5294117647058823E-2</v>
      </c>
      <c r="C11" s="1">
        <f t="shared" si="3"/>
        <v>0.21853942815516297</v>
      </c>
      <c r="D11" s="1">
        <f t="shared" si="0"/>
        <v>5.105462737336177E-2</v>
      </c>
      <c r="E11" s="1">
        <f t="shared" si="1"/>
        <v>0.25105462737336176</v>
      </c>
    </row>
    <row r="12" spans="1:6" x14ac:dyDescent="0.3">
      <c r="A12" s="1">
        <v>10</v>
      </c>
      <c r="B12" s="1">
        <f t="shared" si="2"/>
        <v>3.9215686274509803E-2</v>
      </c>
      <c r="C12" s="1">
        <f t="shared" si="3"/>
        <v>0.24282158683906999</v>
      </c>
      <c r="D12" s="1">
        <f t="shared" si="0"/>
        <v>6.4372679961044649E-2</v>
      </c>
      <c r="E12" s="1">
        <f t="shared" si="1"/>
        <v>0.26437267996104463</v>
      </c>
    </row>
    <row r="13" spans="1:6" x14ac:dyDescent="0.3">
      <c r="A13" s="1">
        <v>11</v>
      </c>
      <c r="B13" s="1">
        <f t="shared" si="2"/>
        <v>4.3137254901960784E-2</v>
      </c>
      <c r="C13" s="1">
        <f t="shared" si="3"/>
        <v>0.26772286111193272</v>
      </c>
      <c r="D13" s="1">
        <f t="shared" si="0"/>
        <v>7.9389944325946038E-2</v>
      </c>
      <c r="E13" s="1">
        <f t="shared" si="1"/>
        <v>0.27938994432594605</v>
      </c>
    </row>
    <row r="14" spans="1:6" x14ac:dyDescent="0.3">
      <c r="A14" s="1">
        <v>12</v>
      </c>
      <c r="B14" s="1">
        <f t="shared" si="2"/>
        <v>4.7058823529411764E-2</v>
      </c>
      <c r="C14" s="1">
        <f t="shared" si="3"/>
        <v>0.2941205859237947</v>
      </c>
      <c r="D14" s="1">
        <f t="shared" si="0"/>
        <v>9.6139161795072162E-2</v>
      </c>
      <c r="E14" s="1">
        <f t="shared" si="1"/>
        <v>0.29613916179507216</v>
      </c>
    </row>
    <row r="15" spans="1:6" x14ac:dyDescent="0.3">
      <c r="A15" s="1">
        <v>13</v>
      </c>
      <c r="B15" s="1">
        <f t="shared" si="2"/>
        <v>5.0980392156862744E-2</v>
      </c>
      <c r="C15" s="1">
        <f t="shared" si="3"/>
        <v>0.32197736147970468</v>
      </c>
      <c r="D15" s="1">
        <f t="shared" si="0"/>
        <v>0.11465076717374913</v>
      </c>
      <c r="E15" s="1">
        <f t="shared" si="1"/>
        <v>0.31465076717374912</v>
      </c>
    </row>
    <row r="16" spans="1:6" x14ac:dyDescent="0.3">
      <c r="A16" s="1">
        <v>14</v>
      </c>
      <c r="B16" s="1">
        <f t="shared" si="2"/>
        <v>5.4901960784313725E-2</v>
      </c>
      <c r="C16" s="1">
        <f t="shared" si="3"/>
        <v>0.35131536299282345</v>
      </c>
      <c r="D16" s="1">
        <f t="shared" si="0"/>
        <v>0.13495322534314272</v>
      </c>
      <c r="E16" s="1">
        <f t="shared" si="1"/>
        <v>0.33495322534314276</v>
      </c>
    </row>
    <row r="17" spans="1:5" x14ac:dyDescent="0.3">
      <c r="A17" s="1">
        <v>15</v>
      </c>
      <c r="B17" s="1">
        <f t="shared" si="2"/>
        <v>5.8823529411764705E-2</v>
      </c>
      <c r="C17" s="1">
        <f t="shared" si="3"/>
        <v>0.38215627845549827</v>
      </c>
      <c r="D17" s="1">
        <f t="shared" si="0"/>
        <v>0.15707329707171758</v>
      </c>
      <c r="E17" s="1">
        <f t="shared" si="1"/>
        <v>0.35707329707171759</v>
      </c>
    </row>
    <row r="18" spans="1:5" x14ac:dyDescent="0.3">
      <c r="A18" s="1">
        <v>16</v>
      </c>
      <c r="B18" s="1">
        <f t="shared" si="2"/>
        <v>6.2745098039215685E-2</v>
      </c>
      <c r="C18" s="1">
        <f t="shared" si="3"/>
        <v>0.41452133618707093</v>
      </c>
      <c r="D18" s="1">
        <f t="shared" si="0"/>
        <v>0.18103625285651462</v>
      </c>
      <c r="E18" s="1">
        <f t="shared" si="1"/>
        <v>0.38103625285651466</v>
      </c>
    </row>
    <row r="19" spans="1:5" x14ac:dyDescent="0.3">
      <c r="A19" s="1">
        <v>17</v>
      </c>
      <c r="B19" s="1">
        <f t="shared" si="2"/>
        <v>6.6666666666666666E-2</v>
      </c>
      <c r="C19" s="1">
        <f t="shared" si="3"/>
        <v>0.44843132993621815</v>
      </c>
      <c r="D19" s="1">
        <f t="shared" si="0"/>
        <v>0.20686604769873343</v>
      </c>
      <c r="E19" s="1">
        <f t="shared" si="1"/>
        <v>0.40686604769873347</v>
      </c>
    </row>
    <row r="20" spans="1:5" x14ac:dyDescent="0.3">
      <c r="A20" s="1">
        <v>18</v>
      </c>
      <c r="B20" s="1">
        <f t="shared" si="2"/>
        <v>7.0588235294117646E-2</v>
      </c>
      <c r="C20" s="1">
        <f t="shared" si="3"/>
        <v>0.4839066418285643</v>
      </c>
      <c r="D20" s="1">
        <f t="shared" si="0"/>
        <v>0.2345854659150691</v>
      </c>
      <c r="E20" s="1">
        <f t="shared" si="1"/>
        <v>0.43458546591506908</v>
      </c>
    </row>
    <row r="21" spans="1:5" x14ac:dyDescent="0.3">
      <c r="A21" s="1">
        <v>19</v>
      </c>
      <c r="B21" s="1">
        <f t="shared" si="2"/>
        <v>7.4509803921568626E-2</v>
      </c>
      <c r="C21" s="1">
        <f t="shared" si="3"/>
        <v>0.52096726340755806</v>
      </c>
      <c r="D21" s="1">
        <f t="shared" si="0"/>
        <v>0.26421624256029125</v>
      </c>
      <c r="E21" s="1">
        <f t="shared" si="1"/>
        <v>0.46421624256029126</v>
      </c>
    </row>
    <row r="22" spans="1:5" x14ac:dyDescent="0.3">
      <c r="A22" s="1">
        <v>20</v>
      </c>
      <c r="B22" s="1">
        <f t="shared" si="2"/>
        <v>7.8431372549019607E-2</v>
      </c>
      <c r="C22" s="1">
        <f t="shared" si="3"/>
        <v>0.55963281498123074</v>
      </c>
      <c r="D22" s="1">
        <f t="shared" si="0"/>
        <v>0.29577916631201018</v>
      </c>
      <c r="E22" s="1">
        <f t="shared" si="1"/>
        <v>0.49577916631201019</v>
      </c>
    </row>
    <row r="23" spans="1:5" x14ac:dyDescent="0.3">
      <c r="A23" s="1">
        <v>21</v>
      </c>
      <c r="B23" s="1">
        <f t="shared" si="2"/>
        <v>8.2352941176470587E-2</v>
      </c>
      <c r="C23" s="1">
        <f t="shared" si="3"/>
        <v>0.59992256345809403</v>
      </c>
      <c r="D23" s="1">
        <f t="shared" si="0"/>
        <v>0.32929416746262036</v>
      </c>
      <c r="E23" s="1">
        <f t="shared" si="1"/>
        <v>0.52929416746262037</v>
      </c>
    </row>
    <row r="24" spans="1:5" x14ac:dyDescent="0.3">
      <c r="A24" s="1">
        <v>22</v>
      </c>
      <c r="B24" s="1">
        <f t="shared" si="2"/>
        <v>8.6274509803921567E-2</v>
      </c>
      <c r="C24" s="1">
        <f t="shared" si="3"/>
        <v>0.64185543883079954</v>
      </c>
      <c r="D24" s="1">
        <f t="shared" si="0"/>
        <v>0.36478039380208166</v>
      </c>
      <c r="E24" s="1">
        <f t="shared" si="1"/>
        <v>0.56478039380208167</v>
      </c>
    </row>
    <row r="25" spans="1:5" x14ac:dyDescent="0.3">
      <c r="A25" s="1">
        <v>23</v>
      </c>
      <c r="B25" s="1">
        <f t="shared" si="2"/>
        <v>9.0196078431372548E-2</v>
      </c>
      <c r="C25" s="1">
        <f t="shared" si="3"/>
        <v>0.68545004944554466</v>
      </c>
      <c r="D25" s="1">
        <f t="shared" si="0"/>
        <v>0.40225627654844287</v>
      </c>
      <c r="E25" s="1">
        <f t="shared" si="1"/>
        <v>0.60225627654844294</v>
      </c>
    </row>
    <row r="26" spans="1:5" x14ac:dyDescent="0.3">
      <c r="A26" s="1">
        <v>24</v>
      </c>
      <c r="B26" s="1">
        <f t="shared" si="2"/>
        <v>9.4117647058823528E-2</v>
      </c>
      <c r="C26" s="1">
        <f t="shared" si="3"/>
        <v>0.73072469617766278</v>
      </c>
      <c r="D26" s="1">
        <f t="shared" si="0"/>
        <v>0.44173958801917279</v>
      </c>
      <c r="E26" s="1">
        <f t="shared" si="1"/>
        <v>0.64173958801917275</v>
      </c>
    </row>
    <row r="27" spans="1:5" x14ac:dyDescent="0.3">
      <c r="A27" s="1">
        <v>25</v>
      </c>
      <c r="B27" s="1">
        <f t="shared" si="2"/>
        <v>9.8039215686274508E-2</v>
      </c>
      <c r="C27" s="1">
        <f t="shared" si="3"/>
        <v>0.77769738561902768</v>
      </c>
      <c r="D27" s="1">
        <f t="shared" si="0"/>
        <v>0.48324749238798531</v>
      </c>
      <c r="E27" s="1">
        <f t="shared" si="1"/>
        <v>0.68324749238798532</v>
      </c>
    </row>
    <row r="28" spans="1:5" x14ac:dyDescent="0.3">
      <c r="A28" s="1">
        <v>26</v>
      </c>
      <c r="B28" s="1">
        <f t="shared" si="2"/>
        <v>0.10196078431372549</v>
      </c>
      <c r="C28" s="1">
        <f t="shared" si="3"/>
        <v>0.82638584237015511</v>
      </c>
      <c r="D28" s="1">
        <f t="shared" si="0"/>
        <v>0.52679659060653483</v>
      </c>
      <c r="E28" s="1">
        <f t="shared" si="1"/>
        <v>0.72679659060653479</v>
      </c>
    </row>
    <row r="29" spans="1:5" x14ac:dyDescent="0.3">
      <c r="A29" s="1">
        <v>27</v>
      </c>
      <c r="B29" s="1">
        <f t="shared" si="2"/>
        <v>0.10588235294117647</v>
      </c>
      <c r="C29" s="1">
        <f t="shared" si="3"/>
        <v>0.87680752051905941</v>
      </c>
      <c r="D29" s="1">
        <f t="shared" si="0"/>
        <v>0.57240296036584226</v>
      </c>
      <c r="E29" s="1">
        <f t="shared" si="1"/>
        <v>0.77240296036584222</v>
      </c>
    </row>
    <row r="30" spans="1:5" x14ac:dyDescent="0.3">
      <c r="A30" s="1">
        <v>28</v>
      </c>
      <c r="B30" s="1">
        <f t="shared" si="2"/>
        <v>0.10980392156862745</v>
      </c>
      <c r="C30" s="1">
        <f t="shared" si="3"/>
        <v>0.92897961437951104</v>
      </c>
      <c r="D30" s="1">
        <f t="shared" si="0"/>
        <v>0.6200821918128484</v>
      </c>
      <c r="E30" s="1">
        <f t="shared" si="1"/>
        <v>0.82008219181284847</v>
      </c>
    </row>
    <row r="31" spans="1:5" x14ac:dyDescent="0.3">
      <c r="A31" s="1">
        <v>29</v>
      </c>
      <c r="B31" s="1">
        <f t="shared" si="2"/>
        <v>0.11372549019607843</v>
      </c>
      <c r="C31" s="1">
        <f t="shared" si="3"/>
        <v>0.98291906855326983</v>
      </c>
      <c r="D31" s="1">
        <f t="shared" si="0"/>
        <v>0.6698494196118866</v>
      </c>
      <c r="E31" s="1">
        <f t="shared" si="1"/>
        <v>0.86984941961188667</v>
      </c>
    </row>
    <row r="32" spans="1:5" x14ac:dyDescent="0.3">
      <c r="A32" s="1">
        <v>30</v>
      </c>
      <c r="B32" s="1">
        <f t="shared" si="2"/>
        <v>0.11764705882352941</v>
      </c>
      <c r="C32" s="1">
        <f t="shared" si="3"/>
        <v>1.0386425873738412</v>
      </c>
      <c r="D32" s="1">
        <f t="shared" si="0"/>
        <v>0.72171935184097047</v>
      </c>
      <c r="E32" s="1">
        <f t="shared" si="1"/>
        <v>0.92171935184097054</v>
      </c>
    </row>
    <row r="33" spans="1:5" x14ac:dyDescent="0.3">
      <c r="A33" s="1">
        <v>31</v>
      </c>
      <c r="B33" s="1">
        <f t="shared" si="2"/>
        <v>0.12156862745098039</v>
      </c>
      <c r="C33" s="1">
        <f t="shared" si="3"/>
        <v>1.0961666437831754</v>
      </c>
      <c r="D33" s="1">
        <f t="shared" si="0"/>
        <v>0.77570629613265796</v>
      </c>
      <c r="E33" s="1">
        <f t="shared" si="1"/>
        <v>0.97570629613265791</v>
      </c>
    </row>
    <row r="34" spans="1:5" x14ac:dyDescent="0.3">
      <c r="A34" s="1">
        <v>32</v>
      </c>
      <c r="B34" s="1">
        <f t="shared" si="2"/>
        <v>0.12549019607843137</v>
      </c>
      <c r="C34" s="1">
        <f t="shared" si="3"/>
        <v>1.1555074876874034</v>
      </c>
      <c r="D34" s="1">
        <f t="shared" si="0"/>
        <v>0.83182418340442266</v>
      </c>
      <c r="E34" s="1">
        <f t="shared" si="1"/>
        <v>1.0318241834044226</v>
      </c>
    </row>
    <row r="35" spans="1:5" x14ac:dyDescent="0.3">
      <c r="A35" s="1">
        <v>33</v>
      </c>
      <c r="B35" s="1">
        <f t="shared" si="2"/>
        <v>0.12941176470588237</v>
      </c>
      <c r="C35" s="1">
        <f t="shared" si="3"/>
        <v>1.2166811538330171</v>
      </c>
      <c r="D35" s="1">
        <f t="shared" si="0"/>
        <v>0.89008658947065955</v>
      </c>
      <c r="E35" s="1">
        <f t="shared" si="1"/>
        <v>1.0900865894706595</v>
      </c>
    </row>
    <row r="36" spans="1:5" x14ac:dyDescent="0.3">
      <c r="A36" s="1">
        <v>34</v>
      </c>
      <c r="B36" s="1">
        <f t="shared" si="2"/>
        <v>0.13333333333333333</v>
      </c>
      <c r="C36" s="1">
        <f t="shared" si="3"/>
        <v>1.2797034692407707</v>
      </c>
      <c r="D36" s="1">
        <f t="shared" si="0"/>
        <v>0.95050675478509328</v>
      </c>
      <c r="E36" s="1">
        <f t="shared" si="1"/>
        <v>1.1505067547850933</v>
      </c>
    </row>
    <row r="37" spans="1:5" x14ac:dyDescent="0.3">
      <c r="A37" s="1">
        <v>35</v>
      </c>
      <c r="B37" s="1">
        <f t="shared" si="2"/>
        <v>0.13725490196078433</v>
      </c>
      <c r="C37" s="1">
        <f t="shared" si="3"/>
        <v>1.3445900602309913</v>
      </c>
      <c r="D37" s="1">
        <f t="shared" si="0"/>
        <v>1.0130976025265686</v>
      </c>
      <c r="E37" s="1">
        <f t="shared" si="1"/>
        <v>1.2130976025265685</v>
      </c>
    </row>
    <row r="38" spans="1:5" x14ac:dyDescent="0.3">
      <c r="A38" s="1">
        <v>36</v>
      </c>
      <c r="B38" s="1">
        <f t="shared" si="2"/>
        <v>0.14117647058823529</v>
      </c>
      <c r="C38" s="1">
        <f t="shared" si="3"/>
        <v>1.411356359070727</v>
      </c>
      <c r="D38" s="1">
        <f t="shared" si="0"/>
        <v>1.0778717552114119</v>
      </c>
      <c r="E38" s="1">
        <f t="shared" si="1"/>
        <v>1.2778717552114118</v>
      </c>
    </row>
    <row r="39" spans="1:5" x14ac:dyDescent="0.3">
      <c r="A39" s="1">
        <v>37</v>
      </c>
      <c r="B39" s="1">
        <f t="shared" si="2"/>
        <v>0.14509803921568629</v>
      </c>
      <c r="C39" s="1">
        <f t="shared" si="3"/>
        <v>1.4800176102703757</v>
      </c>
      <c r="D39" s="1">
        <f t="shared" si="0"/>
        <v>1.1448415499907252</v>
      </c>
      <c r="E39" s="1">
        <f t="shared" si="1"/>
        <v>1.3448415499907251</v>
      </c>
    </row>
    <row r="40" spans="1:5" x14ac:dyDescent="0.3">
      <c r="A40" s="1">
        <v>38</v>
      </c>
      <c r="B40" s="1">
        <f t="shared" si="2"/>
        <v>0.14901960784313725</v>
      </c>
      <c r="C40" s="1">
        <f t="shared" si="3"/>
        <v>1.5505888765548579</v>
      </c>
      <c r="D40" s="1">
        <f t="shared" si="0"/>
        <v>1.2140190527700156</v>
      </c>
      <c r="E40" s="1">
        <f t="shared" si="1"/>
        <v>1.4140190527700156</v>
      </c>
    </row>
    <row r="41" spans="1:5" x14ac:dyDescent="0.3">
      <c r="A41" s="1">
        <v>39</v>
      </c>
      <c r="B41" s="1">
        <f t="shared" si="2"/>
        <v>0.15294117647058825</v>
      </c>
      <c r="C41" s="1">
        <f t="shared" si="3"/>
        <v>1.6230850445321918</v>
      </c>
      <c r="D41" s="1">
        <f t="shared" si="0"/>
        <v>1.2854160712709501</v>
      </c>
      <c r="E41" s="1">
        <f t="shared" si="1"/>
        <v>1.4854160712709501</v>
      </c>
    </row>
    <row r="42" spans="1:5" x14ac:dyDescent="0.3">
      <c r="A42" s="1">
        <v>40</v>
      </c>
      <c r="B42" s="1">
        <f t="shared" si="2"/>
        <v>0.15686274509803921</v>
      </c>
      <c r="C42" s="1">
        <f t="shared" si="3"/>
        <v>1.697520830080284</v>
      </c>
      <c r="D42" s="1">
        <f t="shared" si="0"/>
        <v>1.3590441671400035</v>
      </c>
      <c r="E42" s="1">
        <f t="shared" si="1"/>
        <v>1.5590441671400035</v>
      </c>
    </row>
    <row r="43" spans="1:5" x14ac:dyDescent="0.3">
      <c r="A43" s="1">
        <v>41</v>
      </c>
      <c r="B43" s="1">
        <f t="shared" si="2"/>
        <v>0.16078431372549021</v>
      </c>
      <c r="C43" s="1">
        <f t="shared" si="3"/>
        <v>1.7739107834709913</v>
      </c>
      <c r="D43" s="1">
        <f t="shared" si="0"/>
        <v>1.4349146671960189</v>
      </c>
      <c r="E43" s="1">
        <f t="shared" si="1"/>
        <v>1.6349146671960189</v>
      </c>
    </row>
    <row r="44" spans="1:5" x14ac:dyDescent="0.3">
      <c r="A44" s="1">
        <v>42</v>
      </c>
      <c r="B44" s="1">
        <f t="shared" si="2"/>
        <v>0.16470588235294117</v>
      </c>
      <c r="C44" s="1">
        <f t="shared" si="3"/>
        <v>1.8522692942488326</v>
      </c>
      <c r="D44" s="1">
        <f t="shared" si="0"/>
        <v>1.5130386738977202</v>
      </c>
      <c r="E44" s="1">
        <f t="shared" si="1"/>
        <v>1.7130386738977201</v>
      </c>
    </row>
    <row r="45" spans="1:5" x14ac:dyDescent="0.3">
      <c r="A45" s="1">
        <v>43</v>
      </c>
      <c r="B45" s="1">
        <f t="shared" si="2"/>
        <v>0.16862745098039217</v>
      </c>
      <c r="C45" s="1">
        <f t="shared" si="3"/>
        <v>1.9326105958803808</v>
      </c>
      <c r="D45" s="1">
        <f t="shared" si="0"/>
        <v>1.5934270751028579</v>
      </c>
      <c r="E45" s="1">
        <f t="shared" si="1"/>
        <v>1.7934270751028578</v>
      </c>
    </row>
    <row r="46" spans="1:5" x14ac:dyDescent="0.3">
      <c r="A46" s="1">
        <v>44</v>
      </c>
      <c r="B46" s="1">
        <f t="shared" si="2"/>
        <v>0.17254901960784313</v>
      </c>
      <c r="C46" s="1">
        <f t="shared" si="3"/>
        <v>2.0149487701889299</v>
      </c>
      <c r="D46" s="1">
        <f t="shared" si="0"/>
        <v>1.6760905531824877</v>
      </c>
      <c r="E46" s="1">
        <f t="shared" si="1"/>
        <v>1.8760905531824876</v>
      </c>
    </row>
    <row r="47" spans="1:5" x14ac:dyDescent="0.3">
      <c r="A47" s="1">
        <v>45</v>
      </c>
      <c r="B47" s="1">
        <f t="shared" si="2"/>
        <v>0.17647058823529413</v>
      </c>
      <c r="C47" s="1">
        <f t="shared" si="3"/>
        <v>2.0992977515879918</v>
      </c>
      <c r="D47" s="1">
        <f t="shared" si="0"/>
        <v>1.761039593546923</v>
      </c>
      <c r="E47" s="1">
        <f t="shared" si="1"/>
        <v>1.9610395935469229</v>
      </c>
    </row>
    <row r="48" spans="1:5" x14ac:dyDescent="0.3">
      <c r="A48" s="1">
        <v>46</v>
      </c>
      <c r="B48" s="1">
        <f t="shared" si="2"/>
        <v>0.1803921568627451</v>
      </c>
      <c r="C48" s="1">
        <f t="shared" si="3"/>
        <v>2.1856713311259921</v>
      </c>
      <c r="D48" s="1">
        <f t="shared" si="0"/>
        <v>1.8482844926337156</v>
      </c>
      <c r="E48" s="1">
        <f t="shared" si="1"/>
        <v>2.0482844926337158</v>
      </c>
    </row>
    <row r="49" spans="1:5" x14ac:dyDescent="0.3">
      <c r="A49" s="1">
        <v>47</v>
      </c>
      <c r="B49" s="1">
        <f t="shared" si="2"/>
        <v>0.18431372549019609</v>
      </c>
      <c r="C49" s="1">
        <f t="shared" si="3"/>
        <v>2.2740831603536638</v>
      </c>
      <c r="D49" s="1">
        <f t="shared" si="0"/>
        <v>1.9378353654027389</v>
      </c>
      <c r="E49" s="1">
        <f t="shared" si="1"/>
        <v>2.1378353654027391</v>
      </c>
    </row>
    <row r="50" spans="1:5" x14ac:dyDescent="0.3">
      <c r="A50" s="1">
        <v>48</v>
      </c>
      <c r="B50" s="1">
        <f t="shared" si="2"/>
        <v>0.18823529411764706</v>
      </c>
      <c r="C50" s="1">
        <f t="shared" si="3"/>
        <v>2.3645467550247048</v>
      </c>
      <c r="D50" s="1">
        <f t="shared" si="0"/>
        <v>2.0297021523787668</v>
      </c>
      <c r="E50" s="1">
        <f t="shared" si="1"/>
        <v>2.229702152378767</v>
      </c>
    </row>
    <row r="51" spans="1:5" x14ac:dyDescent="0.3">
      <c r="A51" s="1">
        <v>49</v>
      </c>
      <c r="B51" s="1">
        <f t="shared" si="2"/>
        <v>0.19215686274509805</v>
      </c>
      <c r="C51" s="1">
        <f t="shared" si="3"/>
        <v>2.4570754986394912</v>
      </c>
      <c r="D51" s="1">
        <f t="shared" si="0"/>
        <v>2.1238946262778327</v>
      </c>
      <c r="E51" s="1">
        <f t="shared" si="1"/>
        <v>2.3238946262778328</v>
      </c>
    </row>
    <row r="52" spans="1:5" x14ac:dyDescent="0.3">
      <c r="A52" s="1">
        <v>50</v>
      </c>
      <c r="B52" s="1">
        <f t="shared" si="2"/>
        <v>0.19607843137254902</v>
      </c>
      <c r="C52" s="1">
        <f t="shared" si="3"/>
        <v>2.5516826458409216</v>
      </c>
      <c r="D52" s="1">
        <f t="shared" si="0"/>
        <v>2.2204223982500828</v>
      </c>
      <c r="E52" s="1">
        <f t="shared" si="1"/>
        <v>2.420422398250083</v>
      </c>
    </row>
    <row r="53" spans="1:5" x14ac:dyDescent="0.3">
      <c r="A53" s="1">
        <v>51</v>
      </c>
      <c r="B53" s="1">
        <f t="shared" si="2"/>
        <v>0.2</v>
      </c>
      <c r="C53" s="1">
        <f t="shared" si="3"/>
        <v>2.6483813256708046</v>
      </c>
      <c r="D53" s="1">
        <f t="shared" si="0"/>
        <v>2.3192949237686253</v>
      </c>
      <c r="E53" s="1">
        <f t="shared" si="1"/>
        <v>2.5192949237686255</v>
      </c>
    </row>
    <row r="54" spans="1:5" x14ac:dyDescent="0.3">
      <c r="A54" s="1">
        <v>52</v>
      </c>
      <c r="B54" s="1">
        <f t="shared" si="2"/>
        <v>0.20392156862745098</v>
      </c>
      <c r="C54" s="1">
        <f t="shared" si="3"/>
        <v>2.7471845446945724</v>
      </c>
      <c r="D54" s="1">
        <f t="shared" si="0"/>
        <v>2.4205215081910927</v>
      </c>
      <c r="E54" s="1">
        <f t="shared" si="1"/>
        <v>2.6205215081910929</v>
      </c>
    </row>
    <row r="55" spans="1:5" x14ac:dyDescent="0.3">
      <c r="A55" s="1">
        <v>53</v>
      </c>
      <c r="B55" s="1">
        <f t="shared" si="2"/>
        <v>0.20784313725490197</v>
      </c>
      <c r="C55" s="1">
        <f t="shared" si="3"/>
        <v>2.8481051900016263</v>
      </c>
      <c r="D55" s="1">
        <f t="shared" si="0"/>
        <v>2.5241113120181158</v>
      </c>
      <c r="E55" s="1">
        <f t="shared" si="1"/>
        <v>2.724111312018116</v>
      </c>
    </row>
    <row r="56" spans="1:5" x14ac:dyDescent="0.3">
      <c r="A56" s="1">
        <v>54</v>
      </c>
      <c r="B56" s="1">
        <f t="shared" si="2"/>
        <v>0.21176470588235294</v>
      </c>
      <c r="C56" s="1">
        <f t="shared" si="3"/>
        <v>2.951156032088003</v>
      </c>
      <c r="D56" s="1">
        <f t="shared" si="0"/>
        <v>2.6300733558707061</v>
      </c>
      <c r="E56" s="1">
        <f t="shared" si="1"/>
        <v>2.8300733558707063</v>
      </c>
    </row>
    <row r="57" spans="1:5" x14ac:dyDescent="0.3">
      <c r="A57" s="1">
        <v>55</v>
      </c>
      <c r="B57" s="1">
        <f t="shared" si="2"/>
        <v>0.21568627450980393</v>
      </c>
      <c r="C57" s="1">
        <f t="shared" si="3"/>
        <v>3.0563497276277203</v>
      </c>
      <c r="D57" s="1">
        <f t="shared" si="0"/>
        <v>2.7384165252065555</v>
      </c>
      <c r="E57" s="1">
        <f t="shared" si="1"/>
        <v>2.9384165252065557</v>
      </c>
    </row>
    <row r="58" spans="1:5" x14ac:dyDescent="0.3">
      <c r="A58" s="1">
        <v>56</v>
      </c>
      <c r="B58" s="1">
        <f t="shared" si="2"/>
        <v>0.2196078431372549</v>
      </c>
      <c r="C58" s="1">
        <f t="shared" si="3"/>
        <v>3.1636988221386266</v>
      </c>
      <c r="D58" s="1">
        <f t="shared" si="0"/>
        <v>2.8491495747935014</v>
      </c>
      <c r="E58" s="1">
        <f t="shared" si="1"/>
        <v>3.0491495747935016</v>
      </c>
    </row>
    <row r="59" spans="1:5" x14ac:dyDescent="0.3">
      <c r="A59" s="1">
        <v>57</v>
      </c>
      <c r="B59" s="1">
        <f t="shared" si="2"/>
        <v>0.22352941176470589</v>
      </c>
      <c r="C59" s="1">
        <f t="shared" si="3"/>
        <v>3.2732157525482553</v>
      </c>
      <c r="D59" s="1">
        <f t="shared" si="0"/>
        <v>2.9622811329568153</v>
      </c>
      <c r="E59" s="1">
        <f t="shared" si="1"/>
        <v>3.1622811329568155</v>
      </c>
    </row>
    <row r="60" spans="1:5" x14ac:dyDescent="0.3">
      <c r="A60" s="1">
        <v>58</v>
      </c>
      <c r="B60" s="1">
        <f t="shared" si="2"/>
        <v>0.22745098039215686</v>
      </c>
      <c r="C60" s="1">
        <f t="shared" si="3"/>
        <v>3.384912849664774</v>
      </c>
      <c r="D60" s="1">
        <f t="shared" si="0"/>
        <v>3.0778197056155703</v>
      </c>
      <c r="E60" s="1">
        <f t="shared" si="1"/>
        <v>3.2778197056155705</v>
      </c>
    </row>
    <row r="61" spans="1:5" x14ac:dyDescent="0.3">
      <c r="A61" s="1">
        <v>59</v>
      </c>
      <c r="B61" s="1">
        <f t="shared" si="2"/>
        <v>0.23137254901960785</v>
      </c>
      <c r="C61" s="1">
        <f t="shared" si="3"/>
        <v>3.4988023405578779</v>
      </c>
      <c r="D61" s="1">
        <f t="shared" si="0"/>
        <v>3.1957736801220471</v>
      </c>
      <c r="E61" s="1">
        <f t="shared" si="1"/>
        <v>3.3957736801220473</v>
      </c>
    </row>
    <row r="62" spans="1:5" x14ac:dyDescent="0.3">
      <c r="A62" s="1">
        <v>60</v>
      </c>
      <c r="B62" s="1">
        <f t="shared" si="2"/>
        <v>0.23529411764705882</v>
      </c>
      <c r="C62" s="1">
        <f t="shared" si="3"/>
        <v>3.6148963508540435</v>
      </c>
      <c r="D62" s="1">
        <f t="shared" si="0"/>
        <v>3.3161513289169973</v>
      </c>
      <c r="E62" s="1">
        <f t="shared" si="1"/>
        <v>3.5161513289169974</v>
      </c>
    </row>
    <row r="63" spans="1:5" x14ac:dyDescent="0.3">
      <c r="A63" s="1">
        <v>61</v>
      </c>
      <c r="B63" s="1">
        <f t="shared" si="2"/>
        <v>0.23921568627450981</v>
      </c>
      <c r="C63" s="1">
        <f t="shared" si="3"/>
        <v>3.7332069069504081</v>
      </c>
      <c r="D63" s="1">
        <f t="shared" si="0"/>
        <v>3.4389608130125691</v>
      </c>
      <c r="E63" s="1">
        <f t="shared" si="1"/>
        <v>3.6389608130125692</v>
      </c>
    </row>
    <row r="64" spans="1:5" x14ac:dyDescent="0.3">
      <c r="A64" s="1">
        <v>62</v>
      </c>
      <c r="B64" s="1">
        <f t="shared" si="2"/>
        <v>0.24313725490196078</v>
      </c>
      <c r="C64" s="1">
        <f t="shared" si="3"/>
        <v>3.8537459381511541</v>
      </c>
      <c r="D64" s="1">
        <f t="shared" si="0"/>
        <v>3.5642101853137111</v>
      </c>
      <c r="E64" s="1">
        <f t="shared" si="1"/>
        <v>3.7642101853137113</v>
      </c>
    </row>
    <row r="65" spans="1:5" x14ac:dyDescent="0.3">
      <c r="A65" s="1">
        <v>63</v>
      </c>
      <c r="B65" s="1">
        <f t="shared" si="2"/>
        <v>0.24705882352941178</v>
      </c>
      <c r="C65" s="1">
        <f t="shared" si="3"/>
        <v>3.976525278730179</v>
      </c>
      <c r="D65" s="1">
        <f t="shared" si="0"/>
        <v>3.691907393788076</v>
      </c>
      <c r="E65" s="1">
        <f t="shared" si="1"/>
        <v>3.8919073937880762</v>
      </c>
    </row>
    <row r="66" spans="1:5" x14ac:dyDescent="0.3">
      <c r="A66" s="1">
        <v>64</v>
      </c>
      <c r="B66" s="1">
        <f t="shared" si="2"/>
        <v>0.25098039215686274</v>
      </c>
      <c r="C66" s="1">
        <f t="shared" si="3"/>
        <v>4.1015566699234585</v>
      </c>
      <c r="D66" s="1">
        <f t="shared" ref="D66:D129" si="4">POWER(B66,2.2)*80</f>
        <v>3.8220602844936513</v>
      </c>
      <c r="E66" s="1">
        <f t="shared" ref="E66:E129" si="5">D66+$F$2</f>
        <v>4.0220602844936515</v>
      </c>
    </row>
    <row r="67" spans="1:5" x14ac:dyDescent="0.3">
      <c r="A67" s="1">
        <v>65</v>
      </c>
      <c r="B67" s="1">
        <f t="shared" ref="B67:B130" si="6">A67/255</f>
        <v>0.25490196078431371</v>
      </c>
      <c r="C67" s="1">
        <f t="shared" ref="C67:C130" si="7">IF(B67&gt;0.04045,POWER((B67+0.055)/1.055, 2.4),B67/12.92)*80</f>
        <v>4.228851761854421</v>
      </c>
      <c r="D67" s="1">
        <f t="shared" si="4"/>
        <v>3.9546766044726365</v>
      </c>
      <c r="E67" s="1">
        <f t="shared" si="5"/>
        <v>4.1546766044726366</v>
      </c>
    </row>
    <row r="68" spans="1:5" x14ac:dyDescent="0.3">
      <c r="A68" s="1">
        <v>66</v>
      </c>
      <c r="B68" s="1">
        <f t="shared" si="6"/>
        <v>0.25882352941176473</v>
      </c>
      <c r="C68" s="1">
        <f t="shared" si="7"/>
        <v>4.3584221153953893</v>
      </c>
      <c r="D68" s="1">
        <f t="shared" si="4"/>
        <v>4.0897640045194699</v>
      </c>
      <c r="E68" s="1">
        <f t="shared" si="5"/>
        <v>4.28976400451947</v>
      </c>
    </row>
    <row r="69" spans="1:5" x14ac:dyDescent="0.3">
      <c r="A69" s="1">
        <v>67</v>
      </c>
      <c r="B69" s="1">
        <f t="shared" si="6"/>
        <v>0.2627450980392157</v>
      </c>
      <c r="C69" s="1">
        <f t="shared" si="7"/>
        <v>4.4902792039680079</v>
      </c>
      <c r="D69" s="1">
        <f t="shared" si="4"/>
        <v>4.2273300418303217</v>
      </c>
      <c r="E69" s="1">
        <f t="shared" si="5"/>
        <v>4.4273300418303219</v>
      </c>
    </row>
    <row r="70" spans="1:5" x14ac:dyDescent="0.3">
      <c r="A70" s="1">
        <v>68</v>
      </c>
      <c r="B70" s="1">
        <f t="shared" si="6"/>
        <v>0.26666666666666666</v>
      </c>
      <c r="C70" s="1">
        <f t="shared" si="7"/>
        <v>4.6244344152853776</v>
      </c>
      <c r="D70" s="1">
        <f t="shared" si="4"/>
        <v>4.3673821825408261</v>
      </c>
      <c r="E70" s="1">
        <f t="shared" si="5"/>
        <v>4.5673821825408263</v>
      </c>
    </row>
    <row r="71" spans="1:5" x14ac:dyDescent="0.3">
      <c r="A71" s="1">
        <v>69</v>
      </c>
      <c r="B71" s="1">
        <f t="shared" si="6"/>
        <v>0.27058823529411763</v>
      </c>
      <c r="C71" s="1">
        <f t="shared" si="7"/>
        <v>4.7608990530384947</v>
      </c>
      <c r="D71" s="1">
        <f t="shared" si="4"/>
        <v>4.5099278041583801</v>
      </c>
      <c r="E71" s="1">
        <f t="shared" si="5"/>
        <v>4.7099278041583803</v>
      </c>
    </row>
    <row r="72" spans="1:5" x14ac:dyDescent="0.3">
      <c r="A72" s="1">
        <v>70</v>
      </c>
      <c r="B72" s="1">
        <f t="shared" si="6"/>
        <v>0.27450980392156865</v>
      </c>
      <c r="C72" s="1">
        <f t="shared" si="7"/>
        <v>4.8996843385294078</v>
      </c>
      <c r="D72" s="1">
        <f t="shared" si="4"/>
        <v>4.654974197894834</v>
      </c>
      <c r="E72" s="1">
        <f t="shared" si="5"/>
        <v>4.8549741978948342</v>
      </c>
    </row>
    <row r="73" spans="1:5" x14ac:dyDescent="0.3">
      <c r="A73" s="1">
        <v>71</v>
      </c>
      <c r="B73" s="1">
        <f t="shared" si="6"/>
        <v>0.27843137254901962</v>
      </c>
      <c r="C73" s="1">
        <f t="shared" si="7"/>
        <v>5.0408014122534128</v>
      </c>
      <c r="D73" s="1">
        <f t="shared" si="4"/>
        <v>4.8025285709050571</v>
      </c>
      <c r="E73" s="1">
        <f t="shared" si="5"/>
        <v>5.0025285709050573</v>
      </c>
    </row>
    <row r="74" spans="1:5" x14ac:dyDescent="0.3">
      <c r="A74" s="1">
        <v>72</v>
      </c>
      <c r="B74" s="1">
        <f t="shared" si="6"/>
        <v>0.28235294117647058</v>
      </c>
      <c r="C74" s="1">
        <f t="shared" si="7"/>
        <v>5.1842613354324643</v>
      </c>
      <c r="D74" s="1">
        <f t="shared" si="4"/>
        <v>4.9525980484364585</v>
      </c>
      <c r="E74" s="1">
        <f t="shared" si="5"/>
        <v>5.1525980484364586</v>
      </c>
    </row>
    <row r="75" spans="1:5" x14ac:dyDescent="0.3">
      <c r="A75" s="1">
        <v>73</v>
      </c>
      <c r="B75" s="1">
        <f t="shared" si="6"/>
        <v>0.28627450980392155</v>
      </c>
      <c r="C75" s="1">
        <f t="shared" si="7"/>
        <v>5.3300750915018291</v>
      </c>
      <c r="D75" s="1">
        <f t="shared" si="4"/>
        <v>5.105189675894179</v>
      </c>
      <c r="E75" s="1">
        <f t="shared" si="5"/>
        <v>5.3051896758941792</v>
      </c>
    </row>
    <row r="76" spans="1:5" x14ac:dyDescent="0.3">
      <c r="A76" s="1">
        <v>74</v>
      </c>
      <c r="B76" s="1">
        <f t="shared" si="6"/>
        <v>0.29019607843137257</v>
      </c>
      <c r="C76" s="1">
        <f t="shared" si="7"/>
        <v>5.4782535875520155</v>
      </c>
      <c r="D76" s="1">
        <f t="shared" si="4"/>
        <v>5.2603104208264089</v>
      </c>
      <c r="E76" s="1">
        <f t="shared" si="5"/>
        <v>5.4603104208264091</v>
      </c>
    </row>
    <row r="77" spans="1:5" x14ac:dyDescent="0.3">
      <c r="A77" s="1">
        <v>75</v>
      </c>
      <c r="B77" s="1">
        <f t="shared" si="6"/>
        <v>0.29411764705882354</v>
      </c>
      <c r="C77" s="1">
        <f t="shared" si="7"/>
        <v>5.6288076557276696</v>
      </c>
      <c r="D77" s="1">
        <f t="shared" si="4"/>
        <v>5.4179671748339464</v>
      </c>
      <c r="E77" s="1">
        <f t="shared" si="5"/>
        <v>5.6179671748339466</v>
      </c>
    </row>
    <row r="78" spans="1:5" x14ac:dyDescent="0.3">
      <c r="A78" s="1">
        <v>76</v>
      </c>
      <c r="B78" s="1">
        <f t="shared" si="6"/>
        <v>0.29803921568627451</v>
      </c>
      <c r="C78" s="1">
        <f t="shared" si="7"/>
        <v>5.781748054585397</v>
      </c>
      <c r="D78" s="1">
        <f t="shared" si="4"/>
        <v>5.5781667554079029</v>
      </c>
      <c r="E78" s="1">
        <f t="shared" si="5"/>
        <v>5.778166755407903</v>
      </c>
    </row>
    <row r="79" spans="1:5" x14ac:dyDescent="0.3">
      <c r="A79" s="1">
        <v>77</v>
      </c>
      <c r="B79" s="1">
        <f t="shared" si="6"/>
        <v>0.30196078431372547</v>
      </c>
      <c r="C79" s="1">
        <f t="shared" si="7"/>
        <v>5.9370854704119704</v>
      </c>
      <c r="D79" s="1">
        <f t="shared" si="4"/>
        <v>5.7409159076991259</v>
      </c>
      <c r="E79" s="1">
        <f t="shared" si="5"/>
        <v>5.940915907699126</v>
      </c>
    </row>
    <row r="80" spans="1:5" x14ac:dyDescent="0.3">
      <c r="A80" s="1">
        <v>78</v>
      </c>
      <c r="B80" s="1">
        <f t="shared" si="6"/>
        <v>0.30588235294117649</v>
      </c>
      <c r="C80" s="1">
        <f t="shared" si="7"/>
        <v>6.0948305185046276</v>
      </c>
      <c r="D80" s="1">
        <f t="shared" si="4"/>
        <v>5.9062213062227684</v>
      </c>
      <c r="E80" s="1">
        <f t="shared" si="5"/>
        <v>6.1062213062227686</v>
      </c>
    </row>
    <row r="81" spans="1:5" x14ac:dyDescent="0.3">
      <c r="A81" s="1">
        <v>79</v>
      </c>
      <c r="B81" s="1">
        <f t="shared" si="6"/>
        <v>0.30980392156862746</v>
      </c>
      <c r="C81" s="1">
        <f t="shared" si="7"/>
        <v>6.2549937444149091</v>
      </c>
      <c r="D81" s="1">
        <f t="shared" si="4"/>
        <v>6.0740895565011837</v>
      </c>
      <c r="E81" s="1">
        <f t="shared" si="5"/>
        <v>6.2740895565011838</v>
      </c>
    </row>
    <row r="82" spans="1:5" x14ac:dyDescent="0.3">
      <c r="A82" s="1">
        <v>80</v>
      </c>
      <c r="B82" s="1">
        <f t="shared" si="6"/>
        <v>0.31372549019607843</v>
      </c>
      <c r="C82" s="1">
        <f t="shared" si="7"/>
        <v>6.4175856251574634</v>
      </c>
      <c r="D82" s="1">
        <f t="shared" si="4"/>
        <v>6.2445271966481517</v>
      </c>
      <c r="E82" s="1">
        <f t="shared" si="5"/>
        <v>6.4445271966481519</v>
      </c>
    </row>
    <row r="83" spans="1:5" x14ac:dyDescent="0.3">
      <c r="A83" s="1">
        <v>81</v>
      </c>
      <c r="B83" s="1">
        <f t="shared" si="6"/>
        <v>0.31764705882352939</v>
      </c>
      <c r="C83" s="1">
        <f t="shared" si="7"/>
        <v>6.5826165703851833</v>
      </c>
      <c r="D83" s="1">
        <f t="shared" si="4"/>
        <v>6.417540698897203</v>
      </c>
      <c r="E83" s="1">
        <f t="shared" si="5"/>
        <v>6.6175406988972032</v>
      </c>
    </row>
    <row r="84" spans="1:5" x14ac:dyDescent="0.3">
      <c r="A84" s="1">
        <v>82</v>
      </c>
      <c r="B84" s="1">
        <f t="shared" si="6"/>
        <v>0.32156862745098042</v>
      </c>
      <c r="C84" s="1">
        <f t="shared" si="7"/>
        <v>6.7500969235319062</v>
      </c>
      <c r="D84" s="1">
        <f t="shared" si="4"/>
        <v>6.5931364710767406</v>
      </c>
      <c r="E84" s="1">
        <f t="shared" si="5"/>
        <v>6.7931364710767408</v>
      </c>
    </row>
    <row r="85" spans="1:5" x14ac:dyDescent="0.3">
      <c r="A85" s="1">
        <v>83</v>
      </c>
      <c r="B85" s="1">
        <f t="shared" si="6"/>
        <v>0.32549019607843138</v>
      </c>
      <c r="C85" s="1">
        <f t="shared" si="7"/>
        <v>6.920036962923982</v>
      </c>
      <c r="D85" s="1">
        <f t="shared" si="4"/>
        <v>6.7713208580343567</v>
      </c>
      <c r="E85" s="1">
        <f t="shared" si="5"/>
        <v>6.9713208580343569</v>
      </c>
    </row>
    <row r="86" spans="1:5" x14ac:dyDescent="0.3">
      <c r="A86" s="1">
        <v>84</v>
      </c>
      <c r="B86" s="1">
        <f t="shared" si="6"/>
        <v>0.32941176470588235</v>
      </c>
      <c r="C86" s="1">
        <f t="shared" si="7"/>
        <v>7.092446902861834</v>
      </c>
      <c r="D86" s="1">
        <f t="shared" si="4"/>
        <v>6.9521001430128244</v>
      </c>
      <c r="E86" s="1">
        <f t="shared" si="5"/>
        <v>7.1521001430128246</v>
      </c>
    </row>
    <row r="87" spans="1:5" x14ac:dyDescent="0.3">
      <c r="A87" s="1">
        <v>85</v>
      </c>
      <c r="B87" s="1">
        <f t="shared" si="6"/>
        <v>0.33333333333333331</v>
      </c>
      <c r="C87" s="1">
        <f t="shared" si="7"/>
        <v>7.2673368946726136</v>
      </c>
      <c r="D87" s="1">
        <f t="shared" si="4"/>
        <v>7.1354805489798254</v>
      </c>
      <c r="E87" s="1">
        <f t="shared" si="5"/>
        <v>7.3354805489798256</v>
      </c>
    </row>
    <row r="88" spans="1:5" x14ac:dyDescent="0.3">
      <c r="A88" s="1">
        <v>86</v>
      </c>
      <c r="B88" s="1">
        <f t="shared" si="6"/>
        <v>0.33725490196078434</v>
      </c>
      <c r="C88" s="1">
        <f t="shared" si="7"/>
        <v>7.4447170277349972</v>
      </c>
      <c r="D88" s="1">
        <f t="shared" si="4"/>
        <v>7.3214682399135578</v>
      </c>
      <c r="E88" s="1">
        <f t="shared" si="5"/>
        <v>7.521468239913558</v>
      </c>
    </row>
    <row r="89" spans="1:5" x14ac:dyDescent="0.3">
      <c r="A89" s="1">
        <v>87</v>
      </c>
      <c r="B89" s="1">
        <f t="shared" si="6"/>
        <v>0.3411764705882353</v>
      </c>
      <c r="C89" s="1">
        <f t="shared" si="7"/>
        <v>7.6245973304771741</v>
      </c>
      <c r="D89" s="1">
        <f t="shared" si="4"/>
        <v>7.5100693220462222</v>
      </c>
      <c r="E89" s="1">
        <f t="shared" si="5"/>
        <v>7.7100693220462224</v>
      </c>
    </row>
    <row r="90" spans="1:5" x14ac:dyDescent="0.3">
      <c r="A90" s="1">
        <v>88</v>
      </c>
      <c r="B90" s="1">
        <f t="shared" si="6"/>
        <v>0.34509803921568627</v>
      </c>
      <c r="C90" s="1">
        <f t="shared" si="7"/>
        <v>7.8069877713489948</v>
      </c>
      <c r="D90" s="1">
        <f t="shared" si="4"/>
        <v>7.7012898450671772</v>
      </c>
      <c r="E90" s="1">
        <f t="shared" si="5"/>
        <v>7.9012898450671774</v>
      </c>
    </row>
    <row r="91" spans="1:5" x14ac:dyDescent="0.3">
      <c r="A91" s="1">
        <v>89</v>
      </c>
      <c r="B91" s="1">
        <f t="shared" si="6"/>
        <v>0.34901960784313724</v>
      </c>
      <c r="C91" s="1">
        <f t="shared" si="7"/>
        <v>7.9918982597691119</v>
      </c>
      <c r="D91" s="1">
        <f t="shared" si="4"/>
        <v>7.8951358032875536</v>
      </c>
      <c r="E91" s="1">
        <f t="shared" si="5"/>
        <v>8.0951358032875529</v>
      </c>
    </row>
    <row r="92" spans="1:5" x14ac:dyDescent="0.3">
      <c r="A92" s="1">
        <v>90</v>
      </c>
      <c r="B92" s="1">
        <f t="shared" si="6"/>
        <v>0.35294117647058826</v>
      </c>
      <c r="C92" s="1">
        <f t="shared" si="7"/>
        <v>8.1793386470481053</v>
      </c>
      <c r="D92" s="1">
        <f t="shared" si="4"/>
        <v>8.0916131367679931</v>
      </c>
      <c r="E92" s="1">
        <f t="shared" si="5"/>
        <v>8.2916131367679924</v>
      </c>
    </row>
    <row r="93" spans="1:5" x14ac:dyDescent="0.3">
      <c r="A93" s="1">
        <v>91</v>
      </c>
      <c r="B93" s="1">
        <f t="shared" si="6"/>
        <v>0.35686274509803922</v>
      </c>
      <c r="C93" s="1">
        <f t="shared" si="7"/>
        <v>8.3693187272883343</v>
      </c>
      <c r="D93" s="1">
        <f t="shared" si="4"/>
        <v>8.2907277324109909</v>
      </c>
      <c r="E93" s="1">
        <f t="shared" si="5"/>
        <v>8.4907277324109902</v>
      </c>
    </row>
    <row r="94" spans="1:5" x14ac:dyDescent="0.3">
      <c r="A94" s="1">
        <v>92</v>
      </c>
      <c r="B94" s="1">
        <f t="shared" si="6"/>
        <v>0.36078431372549019</v>
      </c>
      <c r="C94" s="1">
        <f t="shared" si="7"/>
        <v>8.5618482382614083</v>
      </c>
      <c r="D94" s="1">
        <f t="shared" si="4"/>
        <v>8.492485425019515</v>
      </c>
      <c r="E94" s="1">
        <f t="shared" si="5"/>
        <v>8.6924854250195143</v>
      </c>
    </row>
    <row r="95" spans="1:5" x14ac:dyDescent="0.3">
      <c r="A95" s="1">
        <v>93</v>
      </c>
      <c r="B95" s="1">
        <f t="shared" si="6"/>
        <v>0.36470588235294116</v>
      </c>
      <c r="C95" s="1">
        <f t="shared" si="7"/>
        <v>8.756936862263947</v>
      </c>
      <c r="D95" s="1">
        <f t="shared" si="4"/>
        <v>8.6968919983230855</v>
      </c>
      <c r="E95" s="1">
        <f t="shared" si="5"/>
        <v>8.8968919983230847</v>
      </c>
    </row>
    <row r="96" spans="1:5" x14ac:dyDescent="0.3">
      <c r="A96" s="1">
        <v>94</v>
      </c>
      <c r="B96" s="1">
        <f t="shared" si="6"/>
        <v>0.36862745098039218</v>
      </c>
      <c r="C96" s="1">
        <f t="shared" si="7"/>
        <v>8.9545942269524463</v>
      </c>
      <c r="D96" s="1">
        <f t="shared" si="4"/>
        <v>8.9039531859728189</v>
      </c>
      <c r="E96" s="1">
        <f t="shared" si="5"/>
        <v>9.1039531859728182</v>
      </c>
    </row>
    <row r="97" spans="1:5" x14ac:dyDescent="0.3">
      <c r="A97" s="1">
        <v>95</v>
      </c>
      <c r="B97" s="1">
        <f t="shared" si="6"/>
        <v>0.37254901960784315</v>
      </c>
      <c r="C97" s="1">
        <f t="shared" si="7"/>
        <v>9.1548299061579002</v>
      </c>
      <c r="D97" s="1">
        <f t="shared" si="4"/>
        <v>9.1136746725066171</v>
      </c>
      <c r="E97" s="1">
        <f t="shared" si="5"/>
        <v>9.3136746725066164</v>
      </c>
    </row>
    <row r="98" spans="1:5" x14ac:dyDescent="0.3">
      <c r="A98" s="1">
        <v>96</v>
      </c>
      <c r="B98" s="1">
        <f t="shared" si="6"/>
        <v>0.37647058823529411</v>
      </c>
      <c r="C98" s="1">
        <f t="shared" si="7"/>
        <v>9.3576534206808688</v>
      </c>
      <c r="D98" s="1">
        <f t="shared" si="4"/>
        <v>9.3260620942857244</v>
      </c>
      <c r="E98" s="1">
        <f t="shared" si="5"/>
        <v>9.5260620942857237</v>
      </c>
    </row>
    <row r="99" spans="1:5" x14ac:dyDescent="0.3">
      <c r="A99" s="1">
        <v>97</v>
      </c>
      <c r="B99" s="1">
        <f t="shared" si="6"/>
        <v>0.38039215686274508</v>
      </c>
      <c r="C99" s="1">
        <f t="shared" si="7"/>
        <v>9.5630742390676513</v>
      </c>
      <c r="D99" s="1">
        <f t="shared" si="4"/>
        <v>9.5411210404037945</v>
      </c>
      <c r="E99" s="1">
        <f t="shared" si="5"/>
        <v>9.7411210404037938</v>
      </c>
    </row>
    <row r="100" spans="1:5" x14ac:dyDescent="0.3">
      <c r="A100" s="1">
        <v>98</v>
      </c>
      <c r="B100" s="1">
        <f t="shared" si="6"/>
        <v>0.3843137254901961</v>
      </c>
      <c r="C100" s="1">
        <f t="shared" si="7"/>
        <v>9.7711017783681502</v>
      </c>
      <c r="D100" s="1">
        <f t="shared" si="4"/>
        <v>9.758857053569562</v>
      </c>
      <c r="E100" s="1">
        <f t="shared" si="5"/>
        <v>9.9588570535695613</v>
      </c>
    </row>
    <row r="101" spans="1:5" x14ac:dyDescent="0.3">
      <c r="A101" s="1">
        <v>99</v>
      </c>
      <c r="B101" s="1">
        <f t="shared" si="6"/>
        <v>0.38823529411764707</v>
      </c>
      <c r="C101" s="1">
        <f t="shared" si="7"/>
        <v>9.9817454048760386</v>
      </c>
      <c r="D101" s="1">
        <f t="shared" si="4"/>
        <v>9.9792756309641018</v>
      </c>
      <c r="E101" s="1">
        <f t="shared" si="5"/>
        <v>10.179275630964101</v>
      </c>
    </row>
    <row r="102" spans="1:5" x14ac:dyDescent="0.3">
      <c r="A102" s="1">
        <v>100</v>
      </c>
      <c r="B102" s="1">
        <f t="shared" si="6"/>
        <v>0.39215686274509803</v>
      </c>
      <c r="C102" s="1">
        <f t="shared" si="7"/>
        <v>10.195014434851794</v>
      </c>
      <c r="D102" s="1">
        <f t="shared" si="4"/>
        <v>10.202382225073769</v>
      </c>
      <c r="E102" s="1">
        <f t="shared" si="5"/>
        <v>10.402382225073769</v>
      </c>
    </row>
    <row r="103" spans="1:5" x14ac:dyDescent="0.3">
      <c r="A103" s="1">
        <v>101</v>
      </c>
      <c r="B103" s="1">
        <f t="shared" si="6"/>
        <v>0.396078431372549</v>
      </c>
      <c r="C103" s="1">
        <f t="shared" si="7"/>
        <v>10.410918135229146</v>
      </c>
      <c r="D103" s="1">
        <f t="shared" si="4"/>
        <v>10.428182244499546</v>
      </c>
      <c r="E103" s="1">
        <f t="shared" si="5"/>
        <v>10.628182244499545</v>
      </c>
    </row>
    <row r="104" spans="1:5" x14ac:dyDescent="0.3">
      <c r="A104" s="1">
        <v>102</v>
      </c>
      <c r="B104" s="1">
        <f t="shared" si="6"/>
        <v>0.4</v>
      </c>
      <c r="C104" s="1">
        <f t="shared" si="7"/>
        <v>10.629465724305438</v>
      </c>
      <c r="D104" s="1">
        <f t="shared" si="4"/>
        <v>10.656681054743977</v>
      </c>
      <c r="E104" s="1">
        <f t="shared" si="5"/>
        <v>10.856681054743976</v>
      </c>
    </row>
    <row r="105" spans="1:5" x14ac:dyDescent="0.3">
      <c r="A105" s="1">
        <v>103</v>
      </c>
      <c r="B105" s="1">
        <f t="shared" si="6"/>
        <v>0.40392156862745099</v>
      </c>
      <c r="C105" s="1">
        <f t="shared" si="7"/>
        <v>10.850666372416452</v>
      </c>
      <c r="D105" s="1">
        <f t="shared" si="4"/>
        <v>10.887883978976198</v>
      </c>
      <c r="E105" s="1">
        <f t="shared" si="5"/>
        <v>11.087883978976198</v>
      </c>
    </row>
    <row r="106" spans="1:5" x14ac:dyDescent="0.3">
      <c r="A106" s="1">
        <v>104</v>
      </c>
      <c r="B106" s="1">
        <f t="shared" si="6"/>
        <v>0.40784313725490196</v>
      </c>
      <c r="C106" s="1">
        <f t="shared" si="7"/>
        <v>11.074529202596148</v>
      </c>
      <c r="D106" s="1">
        <f t="shared" si="4"/>
        <v>11.1217962987762</v>
      </c>
      <c r="E106" s="1">
        <f t="shared" si="5"/>
        <v>11.321796298776199</v>
      </c>
    </row>
    <row r="107" spans="1:5" x14ac:dyDescent="0.3">
      <c r="A107" s="1">
        <v>105</v>
      </c>
      <c r="B107" s="1">
        <f t="shared" si="6"/>
        <v>0.41176470588235292</v>
      </c>
      <c r="C107" s="1">
        <f t="shared" si="7"/>
        <v>11.30106329122173</v>
      </c>
      <c r="D107" s="1">
        <f t="shared" si="4"/>
        <v>11.358423254858842</v>
      </c>
      <c r="E107" s="1">
        <f t="shared" si="5"/>
        <v>11.558423254858841</v>
      </c>
    </row>
    <row r="108" spans="1:5" x14ac:dyDescent="0.3">
      <c r="A108" s="1">
        <v>106</v>
      </c>
      <c r="B108" s="1">
        <f t="shared" si="6"/>
        <v>0.41568627450980394</v>
      </c>
      <c r="C108" s="1">
        <f t="shared" si="7"/>
        <v>11.530277668644622</v>
      </c>
      <c r="D108" s="1">
        <f t="shared" si="4"/>
        <v>11.597770047778472</v>
      </c>
      <c r="E108" s="1">
        <f t="shared" si="5"/>
        <v>11.797770047778471</v>
      </c>
    </row>
    <row r="109" spans="1:5" x14ac:dyDescent="0.3">
      <c r="A109" s="1">
        <v>107</v>
      </c>
      <c r="B109" s="1">
        <f t="shared" si="6"/>
        <v>0.41960784313725491</v>
      </c>
      <c r="C109" s="1">
        <f t="shared" si="7"/>
        <v>11.762181319807601</v>
      </c>
      <c r="D109" s="1">
        <f t="shared" si="4"/>
        <v>11.839841838614813</v>
      </c>
      <c r="E109" s="1">
        <f t="shared" si="5"/>
        <v>12.039841838614812</v>
      </c>
    </row>
    <row r="110" spans="1:5" x14ac:dyDescent="0.3">
      <c r="A110" s="1">
        <v>108</v>
      </c>
      <c r="B110" s="1">
        <f t="shared" si="6"/>
        <v>0.42352941176470588</v>
      </c>
      <c r="C110" s="1">
        <f t="shared" si="7"/>
        <v>11.996783184848685</v>
      </c>
      <c r="D110" s="1">
        <f t="shared" si="4"/>
        <v>12.084643749640849</v>
      </c>
      <c r="E110" s="1">
        <f t="shared" si="5"/>
        <v>12.284643749640848</v>
      </c>
    </row>
    <row r="111" spans="1:5" x14ac:dyDescent="0.3">
      <c r="A111" s="1">
        <v>109</v>
      </c>
      <c r="B111" s="1">
        <f t="shared" si="6"/>
        <v>0.42745098039215684</v>
      </c>
      <c r="C111" s="1">
        <f t="shared" si="7"/>
        <v>12.234092159692011</v>
      </c>
      <c r="D111" s="1">
        <f t="shared" si="4"/>
        <v>12.332180864973214</v>
      </c>
      <c r="E111" s="1">
        <f t="shared" si="5"/>
        <v>12.532180864973213</v>
      </c>
    </row>
    <row r="112" spans="1:5" x14ac:dyDescent="0.3">
      <c r="A112" s="1">
        <v>110</v>
      </c>
      <c r="B112" s="1">
        <f t="shared" si="6"/>
        <v>0.43137254901960786</v>
      </c>
      <c r="C112" s="1">
        <f t="shared" si="7"/>
        <v>12.474117096626189</v>
      </c>
      <c r="D112" s="1">
        <f t="shared" si="4"/>
        <v>12.582458231205873</v>
      </c>
      <c r="E112" s="1">
        <f t="shared" si="5"/>
        <v>12.782458231205872</v>
      </c>
    </row>
    <row r="113" spans="1:5" x14ac:dyDescent="0.3">
      <c r="A113" s="1">
        <v>111</v>
      </c>
      <c r="B113" s="1">
        <f t="shared" si="6"/>
        <v>0.43529411764705883</v>
      </c>
      <c r="C113" s="1">
        <f t="shared" si="7"/>
        <v>12.716866804870437</v>
      </c>
      <c r="D113" s="1">
        <f t="shared" si="4"/>
        <v>12.835480858027481</v>
      </c>
      <c r="E113" s="1">
        <f t="shared" si="5"/>
        <v>13.03548085802748</v>
      </c>
    </row>
    <row r="114" spans="1:5" x14ac:dyDescent="0.3">
      <c r="A114" s="1">
        <v>112</v>
      </c>
      <c r="B114" s="1">
        <f t="shared" si="6"/>
        <v>0.4392156862745098</v>
      </c>
      <c r="C114" s="1">
        <f t="shared" si="7"/>
        <v>12.962350051128876</v>
      </c>
      <c r="D114" s="1">
        <f t="shared" si="4"/>
        <v>13.091253718823189</v>
      </c>
      <c r="E114" s="1">
        <f t="shared" si="5"/>
        <v>13.291253718823189</v>
      </c>
    </row>
    <row r="115" spans="1:5" x14ac:dyDescent="0.3">
      <c r="A115" s="1">
        <v>113</v>
      </c>
      <c r="B115" s="1">
        <f t="shared" si="6"/>
        <v>0.44313725490196076</v>
      </c>
      <c r="C115" s="1">
        <f t="shared" si="7"/>
        <v>13.210575560133409</v>
      </c>
      <c r="D115" s="1">
        <f t="shared" si="4"/>
        <v>13.34978175126124</v>
      </c>
      <c r="E115" s="1">
        <f t="shared" si="5"/>
        <v>13.549781751261239</v>
      </c>
    </row>
    <row r="116" spans="1:5" x14ac:dyDescent="0.3">
      <c r="A116" s="1">
        <v>114</v>
      </c>
      <c r="B116" s="1">
        <f t="shared" si="6"/>
        <v>0.44705882352941179</v>
      </c>
      <c r="C116" s="1">
        <f t="shared" si="7"/>
        <v>13.461552015175261</v>
      </c>
      <c r="D116" s="1">
        <f t="shared" si="4"/>
        <v>13.61106985786499</v>
      </c>
      <c r="E116" s="1">
        <f t="shared" si="5"/>
        <v>13.81106985786499</v>
      </c>
    </row>
    <row r="117" spans="1:5" x14ac:dyDescent="0.3">
      <c r="A117" s="1">
        <v>115</v>
      </c>
      <c r="B117" s="1">
        <f t="shared" si="6"/>
        <v>0.45098039215686275</v>
      </c>
      <c r="C117" s="1">
        <f t="shared" si="7"/>
        <v>13.715288058625809</v>
      </c>
      <c r="D117" s="1">
        <f t="shared" si="4"/>
        <v>13.875122906570802</v>
      </c>
      <c r="E117" s="1">
        <f t="shared" si="5"/>
        <v>14.075122906570801</v>
      </c>
    </row>
    <row r="118" spans="1:5" x14ac:dyDescent="0.3">
      <c r="A118" s="1">
        <v>116</v>
      </c>
      <c r="B118" s="1">
        <f t="shared" si="6"/>
        <v>0.45490196078431372</v>
      </c>
      <c r="C118" s="1">
        <f t="shared" si="7"/>
        <v>13.9717922924468</v>
      </c>
      <c r="D118" s="1">
        <f t="shared" si="4"/>
        <v>14.141945731272262</v>
      </c>
      <c r="E118" s="1">
        <f t="shared" si="5"/>
        <v>14.341945731272261</v>
      </c>
    </row>
    <row r="119" spans="1:5" x14ac:dyDescent="0.3">
      <c r="A119" s="1">
        <v>117</v>
      </c>
      <c r="B119" s="1">
        <f t="shared" si="6"/>
        <v>0.45882352941176469</v>
      </c>
      <c r="C119" s="1">
        <f t="shared" si="7"/>
        <v>14.231073278690332</v>
      </c>
      <c r="D119" s="1">
        <f t="shared" si="4"/>
        <v>14.411543132351227</v>
      </c>
      <c r="E119" s="1">
        <f t="shared" si="5"/>
        <v>14.611543132351226</v>
      </c>
    </row>
    <row r="120" spans="1:5" x14ac:dyDescent="0.3">
      <c r="A120" s="1">
        <v>118</v>
      </c>
      <c r="B120" s="1">
        <f t="shared" si="6"/>
        <v>0.46274509803921571</v>
      </c>
      <c r="C120" s="1">
        <f t="shared" si="7"/>
        <v>14.493139539988817</v>
      </c>
      <c r="D120" s="1">
        <f t="shared" si="4"/>
        <v>14.683919877196065</v>
      </c>
      <c r="E120" s="1">
        <f t="shared" si="5"/>
        <v>14.883919877196064</v>
      </c>
    </row>
    <row r="121" spans="1:5" x14ac:dyDescent="0.3">
      <c r="A121" s="1">
        <v>119</v>
      </c>
      <c r="B121" s="1">
        <f t="shared" si="6"/>
        <v>0.46666666666666667</v>
      </c>
      <c r="C121" s="1">
        <f t="shared" si="7"/>
        <v>14.757999560035277</v>
      </c>
      <c r="D121" s="1">
        <f t="shared" si="4"/>
        <v>14.959080700707538</v>
      </c>
      <c r="E121" s="1">
        <f t="shared" si="5"/>
        <v>15.159080700707538</v>
      </c>
    </row>
    <row r="122" spans="1:5" x14ac:dyDescent="0.3">
      <c r="A122" s="1">
        <v>120</v>
      </c>
      <c r="B122" s="1">
        <f t="shared" si="6"/>
        <v>0.47058823529411764</v>
      </c>
      <c r="C122" s="1">
        <f t="shared" si="7"/>
        <v>15.025661784054227</v>
      </c>
      <c r="D122" s="1">
        <f t="shared" si="4"/>
        <v>15.237030305792745</v>
      </c>
      <c r="E122" s="1">
        <f t="shared" si="5"/>
        <v>15.437030305792744</v>
      </c>
    </row>
    <row r="123" spans="1:5" x14ac:dyDescent="0.3">
      <c r="A123" s="1">
        <v>121</v>
      </c>
      <c r="B123" s="1">
        <f t="shared" si="6"/>
        <v>0.47450980392156861</v>
      </c>
      <c r="C123" s="1">
        <f t="shared" si="7"/>
        <v>15.296134619263311</v>
      </c>
      <c r="D123" s="1">
        <f t="shared" si="4"/>
        <v>15.51777336384745</v>
      </c>
      <c r="E123" s="1">
        <f t="shared" si="5"/>
        <v>15.717773363847449</v>
      </c>
    </row>
    <row r="124" spans="1:5" x14ac:dyDescent="0.3">
      <c r="A124" s="1">
        <v>122</v>
      </c>
      <c r="B124" s="1">
        <f t="shared" si="6"/>
        <v>0.47843137254901963</v>
      </c>
      <c r="C124" s="1">
        <f t="shared" si="7"/>
        <v>15.569426435326061</v>
      </c>
      <c r="D124" s="1">
        <f t="shared" si="4"/>
        <v>15.801314515227215</v>
      </c>
      <c r="E124" s="1">
        <f t="shared" si="5"/>
        <v>16.001314515227214</v>
      </c>
    </row>
    <row r="125" spans="1:5" x14ac:dyDescent="0.3">
      <c r="A125" s="1">
        <v>123</v>
      </c>
      <c r="B125" s="1">
        <f t="shared" si="6"/>
        <v>0.4823529411764706</v>
      </c>
      <c r="C125" s="1">
        <f t="shared" si="7"/>
        <v>15.845545564795909</v>
      </c>
      <c r="D125" s="1">
        <f t="shared" si="4"/>
        <v>16.087658369707654</v>
      </c>
      <c r="E125" s="1">
        <f t="shared" si="5"/>
        <v>16.287658369707653</v>
      </c>
    </row>
    <row r="126" spans="1:5" x14ac:dyDescent="0.3">
      <c r="A126" s="1">
        <v>124</v>
      </c>
      <c r="B126" s="1">
        <f t="shared" si="6"/>
        <v>0.48627450980392156</v>
      </c>
      <c r="C126" s="1">
        <f t="shared" si="7"/>
        <v>16.124500303551766</v>
      </c>
      <c r="D126" s="1">
        <f t="shared" si="4"/>
        <v>16.376809506934148</v>
      </c>
      <c r="E126" s="1">
        <f t="shared" si="5"/>
        <v>16.576809506934147</v>
      </c>
    </row>
    <row r="127" spans="1:5" x14ac:dyDescent="0.3">
      <c r="A127" s="1">
        <v>125</v>
      </c>
      <c r="B127" s="1">
        <f t="shared" si="6"/>
        <v>0.49019607843137253</v>
      </c>
      <c r="C127" s="1">
        <f t="shared" si="7"/>
        <v>16.406298911225353</v>
      </c>
      <c r="D127" s="1">
        <f t="shared" si="4"/>
        <v>16.668772476861392</v>
      </c>
      <c r="E127" s="1">
        <f t="shared" si="5"/>
        <v>16.868772476861391</v>
      </c>
    </row>
    <row r="128" spans="1:5" x14ac:dyDescent="0.3">
      <c r="A128" s="1">
        <v>126</v>
      </c>
      <c r="B128" s="1">
        <f t="shared" si="6"/>
        <v>0.49411764705882355</v>
      </c>
      <c r="C128" s="1">
        <f t="shared" si="7"/>
        <v>16.690949611620457</v>
      </c>
      <c r="D128" s="1">
        <f t="shared" si="4"/>
        <v>16.963551800183016</v>
      </c>
      <c r="E128" s="1">
        <f t="shared" si="5"/>
        <v>17.163551800183015</v>
      </c>
    </row>
    <row r="129" spans="1:5" x14ac:dyDescent="0.3">
      <c r="A129" s="1">
        <v>127</v>
      </c>
      <c r="B129" s="1">
        <f t="shared" si="6"/>
        <v>0.49803921568627452</v>
      </c>
      <c r="C129" s="1">
        <f t="shared" si="7"/>
        <v>16.978460593124417</v>
      </c>
      <c r="D129" s="1">
        <f t="shared" si="4"/>
        <v>17.261151968751602</v>
      </c>
      <c r="E129" s="1">
        <f t="shared" si="5"/>
        <v>17.461151968751601</v>
      </c>
    </row>
    <row r="130" spans="1:5" x14ac:dyDescent="0.3">
      <c r="A130" s="1">
        <v>128</v>
      </c>
      <c r="B130" s="1">
        <f t="shared" si="6"/>
        <v>0.50196078431372548</v>
      </c>
      <c r="C130" s="1">
        <f t="shared" si="7"/>
        <v>17.268840009111941</v>
      </c>
      <c r="D130" s="1">
        <f t="shared" ref="D130:D193" si="8">POWER(B130,2.2)*80</f>
        <v>17.561577445989432</v>
      </c>
      <c r="E130" s="1">
        <f t="shared" ref="E130:E193" si="9">D130+$F$2</f>
        <v>17.761577445989431</v>
      </c>
    </row>
    <row r="131" spans="1:5" x14ac:dyDescent="0.3">
      <c r="A131" s="1">
        <v>129</v>
      </c>
      <c r="B131" s="1">
        <f t="shared" ref="B131:B194" si="10">A131/255</f>
        <v>0.50588235294117645</v>
      </c>
      <c r="C131" s="1">
        <f t="shared" ref="C131:C194" si="11">IF(B131&gt;0.04045,POWER((B131+0.055)/1.055, 2.4),B131/12.92)*80</f>
        <v>17.562095978341535</v>
      </c>
      <c r="D131" s="1">
        <f t="shared" si="8"/>
        <v>17.864832667290194</v>
      </c>
      <c r="E131" s="1">
        <f t="shared" si="9"/>
        <v>18.064832667290194</v>
      </c>
    </row>
    <row r="132" spans="1:5" x14ac:dyDescent="0.3">
      <c r="A132" s="1">
        <v>130</v>
      </c>
      <c r="B132" s="1">
        <f t="shared" si="10"/>
        <v>0.50980392156862742</v>
      </c>
      <c r="C132" s="1">
        <f t="shared" si="11"/>
        <v>17.858236585344681</v>
      </c>
      <c r="D132" s="1">
        <f t="shared" si="8"/>
        <v>18.170922040411913</v>
      </c>
      <c r="E132" s="1">
        <f t="shared" si="9"/>
        <v>18.370922040411912</v>
      </c>
    </row>
    <row r="133" spans="1:5" x14ac:dyDescent="0.3">
      <c r="A133" s="1">
        <v>131</v>
      </c>
      <c r="B133" s="1">
        <f t="shared" si="10"/>
        <v>0.51372549019607838</v>
      </c>
      <c r="C133" s="1">
        <f t="shared" si="11"/>
        <v>18.157269880807867</v>
      </c>
      <c r="D133" s="1">
        <f t="shared" si="8"/>
        <v>18.479849945861393</v>
      </c>
      <c r="E133" s="1">
        <f t="shared" si="9"/>
        <v>18.679849945861392</v>
      </c>
    </row>
    <row r="134" spans="1:5" x14ac:dyDescent="0.3">
      <c r="A134" s="1">
        <v>132</v>
      </c>
      <c r="B134" s="1">
        <f t="shared" si="10"/>
        <v>0.51764705882352946</v>
      </c>
      <c r="C134" s="1">
        <f t="shared" si="11"/>
        <v>18.459203881947936</v>
      </c>
      <c r="D134" s="1">
        <f t="shared" si="8"/>
        <v>18.791620737270417</v>
      </c>
      <c r="E134" s="1">
        <f t="shared" si="9"/>
        <v>18.991620737270416</v>
      </c>
    </row>
    <row r="135" spans="1:5" x14ac:dyDescent="0.3">
      <c r="A135" s="1">
        <v>133</v>
      </c>
      <c r="B135" s="1">
        <f t="shared" si="10"/>
        <v>0.52156862745098043</v>
      </c>
      <c r="C135" s="1">
        <f t="shared" si="11"/>
        <v>18.764046572880421</v>
      </c>
      <c r="D135" s="1">
        <f t="shared" si="8"/>
        <v>19.106238741763864</v>
      </c>
      <c r="E135" s="1">
        <f t="shared" si="9"/>
        <v>19.306238741763863</v>
      </c>
    </row>
    <row r="136" spans="1:5" x14ac:dyDescent="0.3">
      <c r="A136" s="1">
        <v>134</v>
      </c>
      <c r="B136" s="1">
        <f t="shared" si="10"/>
        <v>0.52549019607843139</v>
      </c>
      <c r="C136" s="1">
        <f t="shared" si="11"/>
        <v>19.071805904981684</v>
      </c>
      <c r="D136" s="1">
        <f t="shared" si="8"/>
        <v>19.423708260320154</v>
      </c>
      <c r="E136" s="1">
        <f t="shared" si="9"/>
        <v>19.623708260320154</v>
      </c>
    </row>
    <row r="137" spans="1:5" x14ac:dyDescent="0.3">
      <c r="A137" s="1">
        <v>135</v>
      </c>
      <c r="B137" s="1">
        <f t="shared" si="10"/>
        <v>0.52941176470588236</v>
      </c>
      <c r="C137" s="1">
        <f t="shared" si="11"/>
        <v>19.382489797244389</v>
      </c>
      <c r="D137" s="1">
        <f t="shared" si="8"/>
        <v>19.744033568124035</v>
      </c>
      <c r="E137" s="1">
        <f t="shared" si="9"/>
        <v>19.944033568124034</v>
      </c>
    </row>
    <row r="138" spans="1:5" x14ac:dyDescent="0.3">
      <c r="A138" s="1">
        <v>136</v>
      </c>
      <c r="B138" s="1">
        <f t="shared" si="10"/>
        <v>0.53333333333333333</v>
      </c>
      <c r="C138" s="1">
        <f t="shared" si="11"/>
        <v>19.696106136626835</v>
      </c>
      <c r="D138" s="1">
        <f t="shared" si="8"/>
        <v>20.067218914912033</v>
      </c>
      <c r="E138" s="1">
        <f t="shared" si="9"/>
        <v>20.267218914912032</v>
      </c>
    </row>
    <row r="139" spans="1:5" x14ac:dyDescent="0.3">
      <c r="A139" s="1">
        <v>137</v>
      </c>
      <c r="B139" s="1">
        <f t="shared" si="10"/>
        <v>0.53725490196078429</v>
      </c>
      <c r="C139" s="1">
        <f t="shared" si="11"/>
        <v>20.012662778396269</v>
      </c>
      <c r="D139" s="1">
        <f t="shared" si="8"/>
        <v>20.393268525310809</v>
      </c>
      <c r="E139" s="1">
        <f t="shared" si="9"/>
        <v>20.593268525310808</v>
      </c>
    </row>
    <row r="140" spans="1:5" x14ac:dyDescent="0.3">
      <c r="A140" s="1">
        <v>138</v>
      </c>
      <c r="B140" s="1">
        <f t="shared" si="10"/>
        <v>0.54117647058823526</v>
      </c>
      <c r="C140" s="1">
        <f t="shared" si="11"/>
        <v>20.332167546466138</v>
      </c>
      <c r="D140" s="1">
        <f t="shared" si="8"/>
        <v>20.722186599168491</v>
      </c>
      <c r="E140" s="1">
        <f t="shared" si="9"/>
        <v>20.922186599168491</v>
      </c>
    </row>
    <row r="141" spans="1:5" x14ac:dyDescent="0.3">
      <c r="A141" s="1">
        <v>139</v>
      </c>
      <c r="B141" s="1">
        <f t="shared" si="10"/>
        <v>0.54509803921568623</v>
      </c>
      <c r="C141" s="1">
        <f t="shared" si="11"/>
        <v>20.65462823372766</v>
      </c>
      <c r="D141" s="1">
        <f t="shared" si="8"/>
        <v>21.053977311879329</v>
      </c>
      <c r="E141" s="1">
        <f t="shared" si="9"/>
        <v>21.253977311879328</v>
      </c>
    </row>
    <row r="142" spans="1:5" x14ac:dyDescent="0.3">
      <c r="A142" s="1">
        <v>140</v>
      </c>
      <c r="B142" s="1">
        <f t="shared" si="10"/>
        <v>0.5490196078431373</v>
      </c>
      <c r="C142" s="1">
        <f t="shared" si="11"/>
        <v>20.9800526023757</v>
      </c>
      <c r="D142" s="1">
        <f t="shared" si="8"/>
        <v>21.388644814701756</v>
      </c>
      <c r="E142" s="1">
        <f t="shared" si="9"/>
        <v>21.588644814701755</v>
      </c>
    </row>
    <row r="143" spans="1:5" x14ac:dyDescent="0.3">
      <c r="A143" s="1">
        <v>141</v>
      </c>
      <c r="B143" s="1">
        <f t="shared" si="10"/>
        <v>0.55294117647058827</v>
      </c>
      <c r="C143" s="1">
        <f t="shared" si="11"/>
        <v>21.308448384228996</v>
      </c>
      <c r="D143" s="1">
        <f t="shared" si="8"/>
        <v>21.726193235070003</v>
      </c>
      <c r="E143" s="1">
        <f t="shared" si="9"/>
        <v>21.926193235070002</v>
      </c>
    </row>
    <row r="144" spans="1:5" x14ac:dyDescent="0.3">
      <c r="A144" s="1">
        <v>142</v>
      </c>
      <c r="B144" s="1">
        <f t="shared" si="10"/>
        <v>0.55686274509803924</v>
      </c>
      <c r="C144" s="1">
        <f t="shared" si="11"/>
        <v>21.639823281045267</v>
      </c>
      <c r="D144" s="1">
        <f t="shared" si="8"/>
        <v>22.066626676899613</v>
      </c>
      <c r="E144" s="1">
        <f t="shared" si="9"/>
        <v>22.266626676899612</v>
      </c>
    </row>
    <row r="145" spans="1:5" x14ac:dyDescent="0.3">
      <c r="A145" s="1">
        <v>143</v>
      </c>
      <c r="B145" s="1">
        <f t="shared" si="10"/>
        <v>0.5607843137254902</v>
      </c>
      <c r="C145" s="1">
        <f t="shared" si="11"/>
        <v>21.974184964830776</v>
      </c>
      <c r="D145" s="1">
        <f t="shared" si="8"/>
        <v>22.409949220886794</v>
      </c>
      <c r="E145" s="1">
        <f t="shared" si="9"/>
        <v>22.609949220886794</v>
      </c>
    </row>
    <row r="146" spans="1:5" x14ac:dyDescent="0.3">
      <c r="A146" s="1">
        <v>144</v>
      </c>
      <c r="B146" s="1">
        <f t="shared" si="10"/>
        <v>0.56470588235294117</v>
      </c>
      <c r="C146" s="1">
        <f t="shared" si="11"/>
        <v>22.311541078144828</v>
      </c>
      <c r="D146" s="1">
        <f t="shared" si="8"/>
        <v>22.756164924801961</v>
      </c>
      <c r="E146" s="1">
        <f t="shared" si="9"/>
        <v>22.956164924801961</v>
      </c>
    </row>
    <row r="147" spans="1:5" x14ac:dyDescent="0.3">
      <c r="A147" s="1">
        <v>145</v>
      </c>
      <c r="B147" s="1">
        <f t="shared" si="10"/>
        <v>0.56862745098039214</v>
      </c>
      <c r="C147" s="1">
        <f t="shared" si="11"/>
        <v>22.651899234399369</v>
      </c>
      <c r="D147" s="1">
        <f t="shared" si="8"/>
        <v>23.105277823777488</v>
      </c>
      <c r="E147" s="1">
        <f t="shared" si="9"/>
        <v>23.305277823777487</v>
      </c>
    </row>
    <row r="148" spans="1:5" x14ac:dyDescent="0.3">
      <c r="A148" s="1">
        <v>146</v>
      </c>
      <c r="B148" s="1">
        <f t="shared" si="10"/>
        <v>0.5725490196078431</v>
      </c>
      <c r="C148" s="1">
        <f t="shared" si="11"/>
        <v>22.995267018153392</v>
      </c>
      <c r="D148" s="1">
        <f t="shared" si="8"/>
        <v>23.457291930589964</v>
      </c>
      <c r="E148" s="1">
        <f t="shared" si="9"/>
        <v>23.657291930589963</v>
      </c>
    </row>
    <row r="149" spans="1:5" x14ac:dyDescent="0.3">
      <c r="A149" s="1">
        <v>147</v>
      </c>
      <c r="B149" s="1">
        <f t="shared" si="10"/>
        <v>0.57647058823529407</v>
      </c>
      <c r="C149" s="1">
        <f t="shared" si="11"/>
        <v>23.341651985402866</v>
      </c>
      <c r="D149" s="1">
        <f t="shared" si="8"/>
        <v>23.812211235936896</v>
      </c>
      <c r="E149" s="1">
        <f t="shared" si="9"/>
        <v>24.012211235936896</v>
      </c>
    </row>
    <row r="150" spans="1:5" x14ac:dyDescent="0.3">
      <c r="A150" s="1">
        <v>148</v>
      </c>
      <c r="B150" s="1">
        <f t="shared" si="10"/>
        <v>0.58039215686274515</v>
      </c>
      <c r="C150" s="1">
        <f t="shared" si="11"/>
        <v>23.691061663865689</v>
      </c>
      <c r="D150" s="1">
        <f t="shared" si="8"/>
        <v>24.170039708708227</v>
      </c>
      <c r="E150" s="1">
        <f t="shared" si="9"/>
        <v>24.370039708708227</v>
      </c>
    </row>
    <row r="151" spans="1:5" x14ac:dyDescent="0.3">
      <c r="A151" s="1">
        <v>149</v>
      </c>
      <c r="B151" s="1">
        <f t="shared" si="10"/>
        <v>0.58431372549019611</v>
      </c>
      <c r="C151" s="1">
        <f t="shared" si="11"/>
        <v>24.04350355326212</v>
      </c>
      <c r="D151" s="1">
        <f t="shared" si="8"/>
        <v>24.530781296252609</v>
      </c>
      <c r="E151" s="1">
        <f t="shared" si="9"/>
        <v>24.730781296252609</v>
      </c>
    </row>
    <row r="152" spans="1:5" x14ac:dyDescent="0.3">
      <c r="A152" s="1">
        <v>150</v>
      </c>
      <c r="B152" s="1">
        <f t="shared" si="10"/>
        <v>0.58823529411764708</v>
      </c>
      <c r="C152" s="1">
        <f t="shared" si="11"/>
        <v>24.398985125590897</v>
      </c>
      <c r="D152" s="1">
        <f t="shared" si="8"/>
        <v>24.894439924638746</v>
      </c>
      <c r="E152" s="1">
        <f t="shared" si="9"/>
        <v>25.094439924638746</v>
      </c>
    </row>
    <row r="153" spans="1:5" x14ac:dyDescent="0.3">
      <c r="A153" s="1">
        <v>151</v>
      </c>
      <c r="B153" s="1">
        <f t="shared" si="10"/>
        <v>0.59215686274509804</v>
      </c>
      <c r="C153" s="1">
        <f t="shared" si="11"/>
        <v>24.757513825400679</v>
      </c>
      <c r="D153" s="1">
        <f t="shared" si="8"/>
        <v>25.261019498911764</v>
      </c>
      <c r="E153" s="1">
        <f t="shared" si="9"/>
        <v>25.461019498911764</v>
      </c>
    </row>
    <row r="154" spans="1:5" x14ac:dyDescent="0.3">
      <c r="A154" s="1">
        <v>152</v>
      </c>
      <c r="B154" s="1">
        <f t="shared" si="10"/>
        <v>0.59607843137254901</v>
      </c>
      <c r="C154" s="1">
        <f t="shared" si="11"/>
        <v>25.119097070057403</v>
      </c>
      <c r="D154" s="1">
        <f t="shared" si="8"/>
        <v>25.630523903344834</v>
      </c>
      <c r="E154" s="1">
        <f t="shared" si="9"/>
        <v>25.830523903344833</v>
      </c>
    </row>
    <row r="155" spans="1:5" x14ac:dyDescent="0.3">
      <c r="A155" s="1">
        <v>153</v>
      </c>
      <c r="B155" s="1">
        <f t="shared" si="10"/>
        <v>0.6</v>
      </c>
      <c r="C155" s="1">
        <f t="shared" si="11"/>
        <v>25.483742250007349</v>
      </c>
      <c r="D155" s="1">
        <f t="shared" si="8"/>
        <v>26.002957001686102</v>
      </c>
      <c r="E155" s="1">
        <f t="shared" si="9"/>
        <v>26.202957001686102</v>
      </c>
    </row>
    <row r="156" spans="1:5" x14ac:dyDescent="0.3">
      <c r="A156" s="1">
        <v>154</v>
      </c>
      <c r="B156" s="1">
        <f t="shared" si="10"/>
        <v>0.60392156862745094</v>
      </c>
      <c r="C156" s="1">
        <f t="shared" si="11"/>
        <v>25.851456729036059</v>
      </c>
      <c r="D156" s="1">
        <f t="shared" si="8"/>
        <v>26.37832263740119</v>
      </c>
      <c r="E156" s="1">
        <f t="shared" si="9"/>
        <v>26.57832263740119</v>
      </c>
    </row>
    <row r="157" spans="1:5" x14ac:dyDescent="0.3">
      <c r="A157" s="1">
        <v>155</v>
      </c>
      <c r="B157" s="1">
        <f t="shared" si="10"/>
        <v>0.60784313725490191</v>
      </c>
      <c r="C157" s="1">
        <f t="shared" si="11"/>
        <v>26.22224784452337</v>
      </c>
      <c r="D157" s="1">
        <f t="shared" si="8"/>
        <v>26.756624633911137</v>
      </c>
      <c r="E157" s="1">
        <f t="shared" si="9"/>
        <v>26.956624633911137</v>
      </c>
    </row>
    <row r="158" spans="1:5" x14ac:dyDescent="0.3">
      <c r="A158" s="1">
        <v>156</v>
      </c>
      <c r="B158" s="1">
        <f t="shared" si="10"/>
        <v>0.61176470588235299</v>
      </c>
      <c r="C158" s="1">
        <f t="shared" si="11"/>
        <v>26.596122907694348</v>
      </c>
      <c r="D158" s="1">
        <f t="shared" si="8"/>
        <v>27.137866794826138</v>
      </c>
      <c r="E158" s="1">
        <f t="shared" si="9"/>
        <v>27.337866794826137</v>
      </c>
    </row>
    <row r="159" spans="1:5" x14ac:dyDescent="0.3">
      <c r="A159" s="1">
        <v>157</v>
      </c>
      <c r="B159" s="1">
        <f t="shared" si="10"/>
        <v>0.61568627450980395</v>
      </c>
      <c r="C159" s="1">
        <f t="shared" si="11"/>
        <v>26.973089203866426</v>
      </c>
      <c r="D159" s="1">
        <f t="shared" si="8"/>
        <v>27.522052904174945</v>
      </c>
      <c r="E159" s="1">
        <f t="shared" si="9"/>
        <v>27.722052904174944</v>
      </c>
    </row>
    <row r="160" spans="1:5" x14ac:dyDescent="0.3">
      <c r="A160" s="1">
        <v>158</v>
      </c>
      <c r="B160" s="1">
        <f t="shared" si="10"/>
        <v>0.61960784313725492</v>
      </c>
      <c r="C160" s="1">
        <f t="shared" si="11"/>
        <v>27.353153992692878</v>
      </c>
      <c r="D160" s="1">
        <f t="shared" si="8"/>
        <v>27.90918672663032</v>
      </c>
      <c r="E160" s="1">
        <f t="shared" si="9"/>
        <v>28.10918672663032</v>
      </c>
    </row>
    <row r="161" spans="1:5" x14ac:dyDescent="0.3">
      <c r="A161" s="1">
        <v>159</v>
      </c>
      <c r="B161" s="1">
        <f t="shared" si="10"/>
        <v>0.62352941176470589</v>
      </c>
      <c r="C161" s="1">
        <f t="shared" si="11"/>
        <v>27.736324508402369</v>
      </c>
      <c r="D161" s="1">
        <f t="shared" si="8"/>
        <v>28.299272007730359</v>
      </c>
      <c r="E161" s="1">
        <f t="shared" si="9"/>
        <v>28.499272007730358</v>
      </c>
    </row>
    <row r="162" spans="1:5" x14ac:dyDescent="0.3">
      <c r="A162" s="1">
        <v>160</v>
      </c>
      <c r="B162" s="1">
        <f t="shared" si="10"/>
        <v>0.62745098039215685</v>
      </c>
      <c r="C162" s="1">
        <f t="shared" si="11"/>
        <v>28.122607960035147</v>
      </c>
      <c r="D162" s="1">
        <f t="shared" si="8"/>
        <v>28.69231247409591</v>
      </c>
      <c r="E162" s="1">
        <f t="shared" si="9"/>
        <v>28.89231247409591</v>
      </c>
    </row>
    <row r="163" spans="1:5" x14ac:dyDescent="0.3">
      <c r="A163" s="1">
        <v>161</v>
      </c>
      <c r="B163" s="1">
        <f t="shared" si="10"/>
        <v>0.63137254901960782</v>
      </c>
      <c r="C163" s="1">
        <f t="shared" si="11"/>
        <v>28.51201153167548</v>
      </c>
      <c r="D163" s="1">
        <f t="shared" si="8"/>
        <v>29.088311833644255</v>
      </c>
      <c r="E163" s="1">
        <f t="shared" si="9"/>
        <v>29.288311833644254</v>
      </c>
    </row>
    <row r="164" spans="1:5" x14ac:dyDescent="0.3">
      <c r="A164" s="1">
        <v>162</v>
      </c>
      <c r="B164" s="1">
        <f t="shared" si="10"/>
        <v>0.63529411764705879</v>
      </c>
      <c r="C164" s="1">
        <f t="shared" si="11"/>
        <v>28.904542382680759</v>
      </c>
      <c r="D164" s="1">
        <f t="shared" si="8"/>
        <v>29.487273775798965</v>
      </c>
      <c r="E164" s="1">
        <f t="shared" si="9"/>
        <v>29.687273775798964</v>
      </c>
    </row>
    <row r="165" spans="1:5" x14ac:dyDescent="0.3">
      <c r="A165" s="1">
        <v>163</v>
      </c>
      <c r="B165" s="1">
        <f t="shared" si="10"/>
        <v>0.63921568627450975</v>
      </c>
      <c r="C165" s="1">
        <f t="shared" si="11"/>
        <v>29.300207647907158</v>
      </c>
      <c r="D165" s="1">
        <f t="shared" si="8"/>
        <v>29.889201971696156</v>
      </c>
      <c r="E165" s="1">
        <f t="shared" si="9"/>
        <v>30.089201971696156</v>
      </c>
    </row>
    <row r="166" spans="1:5" x14ac:dyDescent="0.3">
      <c r="A166" s="1">
        <v>164</v>
      </c>
      <c r="B166" s="1">
        <f t="shared" si="10"/>
        <v>0.64313725490196083</v>
      </c>
      <c r="C166" s="1">
        <f t="shared" si="11"/>
        <v>29.699014437931929</v>
      </c>
      <c r="D166" s="1">
        <f t="shared" si="8"/>
        <v>30.294100074387231</v>
      </c>
      <c r="E166" s="1">
        <f t="shared" si="9"/>
        <v>30.49410007438723</v>
      </c>
    </row>
    <row r="167" spans="1:5" x14ac:dyDescent="0.3">
      <c r="A167" s="1">
        <v>165</v>
      </c>
      <c r="B167" s="1">
        <f t="shared" si="10"/>
        <v>0.6470588235294118</v>
      </c>
      <c r="C167" s="1">
        <f t="shared" si="11"/>
        <v>30.100969839272516</v>
      </c>
      <c r="D167" s="1">
        <f t="shared" si="8"/>
        <v>30.701971719038017</v>
      </c>
      <c r="E167" s="1">
        <f t="shared" si="9"/>
        <v>30.901971719038016</v>
      </c>
    </row>
    <row r="168" spans="1:5" x14ac:dyDescent="0.3">
      <c r="A168" s="1">
        <v>166</v>
      </c>
      <c r="B168" s="1">
        <f t="shared" si="10"/>
        <v>0.65098039215686276</v>
      </c>
      <c r="C168" s="1">
        <f t="shared" si="11"/>
        <v>30.506080914602411</v>
      </c>
      <c r="D168" s="1">
        <f t="shared" si="8"/>
        <v>31.112820523124711</v>
      </c>
      <c r="E168" s="1">
        <f t="shared" si="9"/>
        <v>31.31282052312471</v>
      </c>
    </row>
    <row r="169" spans="1:5" x14ac:dyDescent="0.3">
      <c r="A169" s="1">
        <v>167</v>
      </c>
      <c r="B169" s="1">
        <f t="shared" si="10"/>
        <v>0.65490196078431373</v>
      </c>
      <c r="C169" s="1">
        <f t="shared" si="11"/>
        <v>30.914354702963923</v>
      </c>
      <c r="D169" s="1">
        <f t="shared" si="8"/>
        <v>31.526650086626319</v>
      </c>
      <c r="E169" s="1">
        <f t="shared" si="9"/>
        <v>31.726650086626318</v>
      </c>
    </row>
    <row r="170" spans="1:5" x14ac:dyDescent="0.3">
      <c r="A170" s="1">
        <v>168</v>
      </c>
      <c r="B170" s="1">
        <f t="shared" si="10"/>
        <v>0.6588235294117647</v>
      </c>
      <c r="C170" s="1">
        <f t="shared" si="11"/>
        <v>31.325798219977862</v>
      </c>
      <c r="D170" s="1">
        <f t="shared" si="8"/>
        <v>31.94346399221395</v>
      </c>
      <c r="E170" s="1">
        <f t="shared" si="9"/>
        <v>32.143463992213952</v>
      </c>
    </row>
    <row r="171" spans="1:5" x14ac:dyDescent="0.3">
      <c r="A171" s="1">
        <v>169</v>
      </c>
      <c r="B171" s="1">
        <f t="shared" si="10"/>
        <v>0.66274509803921566</v>
      </c>
      <c r="C171" s="1">
        <f t="shared" si="11"/>
        <v>31.740418458050147</v>
      </c>
      <c r="D171" s="1">
        <f t="shared" si="8"/>
        <v>32.363265805436953</v>
      </c>
      <c r="E171" s="1">
        <f t="shared" si="9"/>
        <v>32.563265805436956</v>
      </c>
    </row>
    <row r="172" spans="1:5" x14ac:dyDescent="0.3">
      <c r="A172" s="1">
        <v>170</v>
      </c>
      <c r="B172" s="1">
        <f t="shared" si="10"/>
        <v>0.66666666666666663</v>
      </c>
      <c r="C172" s="1">
        <f t="shared" si="11"/>
        <v>32.158222386575659</v>
      </c>
      <c r="D172" s="1">
        <f t="shared" si="8"/>
        <v>32.786059074905872</v>
      </c>
      <c r="E172" s="1">
        <f t="shared" si="9"/>
        <v>32.986059074905874</v>
      </c>
    </row>
    <row r="173" spans="1:5" x14ac:dyDescent="0.3">
      <c r="A173" s="1">
        <v>171</v>
      </c>
      <c r="B173" s="1">
        <f t="shared" si="10"/>
        <v>0.6705882352941176</v>
      </c>
      <c r="C173" s="1">
        <f t="shared" si="11"/>
        <v>32.579216952138943</v>
      </c>
      <c r="D173" s="1">
        <f t="shared" si="8"/>
        <v>33.211847332472516</v>
      </c>
      <c r="E173" s="1">
        <f t="shared" si="9"/>
        <v>33.411847332472519</v>
      </c>
    </row>
    <row r="174" spans="1:5" x14ac:dyDescent="0.3">
      <c r="A174" s="1">
        <v>172</v>
      </c>
      <c r="B174" s="1">
        <f t="shared" si="10"/>
        <v>0.67450980392156867</v>
      </c>
      <c r="C174" s="1">
        <f t="shared" si="11"/>
        <v>33.003409078712302</v>
      </c>
      <c r="D174" s="1">
        <f t="shared" si="8"/>
        <v>33.640634093406973</v>
      </c>
      <c r="E174" s="1">
        <f t="shared" si="9"/>
        <v>33.840634093406976</v>
      </c>
    </row>
    <row r="175" spans="1:5" x14ac:dyDescent="0.3">
      <c r="A175" s="1">
        <v>173</v>
      </c>
      <c r="B175" s="1">
        <f t="shared" si="10"/>
        <v>0.67843137254901964</v>
      </c>
      <c r="C175" s="1">
        <f t="shared" si="11"/>
        <v>33.430805667850997</v>
      </c>
      <c r="D175" s="1">
        <f t="shared" si="8"/>
        <v>34.072422856571656</v>
      </c>
      <c r="E175" s="1">
        <f t="shared" si="9"/>
        <v>34.272422856571659</v>
      </c>
    </row>
    <row r="176" spans="1:5" x14ac:dyDescent="0.3">
      <c r="A176" s="1">
        <v>174</v>
      </c>
      <c r="B176" s="1">
        <f t="shared" si="10"/>
        <v>0.68235294117647061</v>
      </c>
      <c r="C176" s="1">
        <f t="shared" si="11"/>
        <v>33.861413598885733</v>
      </c>
      <c r="D176" s="1">
        <f t="shared" si="8"/>
        <v>34.507217104592776</v>
      </c>
      <c r="E176" s="1">
        <f t="shared" si="9"/>
        <v>34.707217104592779</v>
      </c>
    </row>
    <row r="177" spans="1:5" x14ac:dyDescent="0.3">
      <c r="A177" s="1">
        <v>175</v>
      </c>
      <c r="B177" s="1">
        <f t="shared" si="10"/>
        <v>0.68627450980392157</v>
      </c>
      <c r="C177" s="1">
        <f t="shared" si="11"/>
        <v>34.295239729112531</v>
      </c>
      <c r="D177" s="1">
        <f t="shared" si="8"/>
        <v>34.945020304028752</v>
      </c>
      <c r="E177" s="1">
        <f t="shared" si="9"/>
        <v>35.145020304028755</v>
      </c>
    </row>
    <row r="178" spans="1:5" x14ac:dyDescent="0.3">
      <c r="A178" s="1">
        <v>176</v>
      </c>
      <c r="B178" s="1">
        <f t="shared" si="10"/>
        <v>0.69019607843137254</v>
      </c>
      <c r="C178" s="1">
        <f t="shared" si="11"/>
        <v>34.732290893979908</v>
      </c>
      <c r="D178" s="1">
        <f t="shared" si="8"/>
        <v>35.385835905536148</v>
      </c>
      <c r="E178" s="1">
        <f t="shared" si="9"/>
        <v>35.58583590553615</v>
      </c>
    </row>
    <row r="179" spans="1:5" x14ac:dyDescent="0.3">
      <c r="A179" s="1">
        <v>177</v>
      </c>
      <c r="B179" s="1">
        <f t="shared" si="10"/>
        <v>0.69411764705882351</v>
      </c>
      <c r="C179" s="1">
        <f t="shared" si="11"/>
        <v>35.172573907273502</v>
      </c>
      <c r="D179" s="1">
        <f t="shared" si="8"/>
        <v>35.829667344032799</v>
      </c>
      <c r="E179" s="1">
        <f t="shared" si="9"/>
        <v>36.029667344032802</v>
      </c>
    </row>
    <row r="180" spans="1:5" x14ac:dyDescent="0.3">
      <c r="A180" s="1">
        <v>178</v>
      </c>
      <c r="B180" s="1">
        <f t="shared" si="10"/>
        <v>0.69803921568627447</v>
      </c>
      <c r="C180" s="1">
        <f t="shared" si="11"/>
        <v>35.616095561298231</v>
      </c>
      <c r="D180" s="1">
        <f t="shared" si="8"/>
        <v>36.276518038858441</v>
      </c>
      <c r="E180" s="1">
        <f t="shared" si="9"/>
        <v>36.476518038858444</v>
      </c>
    </row>
    <row r="181" spans="1:5" x14ac:dyDescent="0.3">
      <c r="A181" s="1">
        <v>179</v>
      </c>
      <c r="B181" s="1">
        <f t="shared" si="10"/>
        <v>0.70196078431372544</v>
      </c>
      <c r="C181" s="1">
        <f t="shared" si="11"/>
        <v>36.062862627057875</v>
      </c>
      <c r="D181" s="1">
        <f t="shared" si="8"/>
        <v>36.726391393932808</v>
      </c>
      <c r="E181" s="1">
        <f t="shared" si="9"/>
        <v>36.926391393932811</v>
      </c>
    </row>
    <row r="182" spans="1:5" x14ac:dyDescent="0.3">
      <c r="A182" s="1">
        <v>180</v>
      </c>
      <c r="B182" s="1">
        <f t="shared" si="10"/>
        <v>0.70588235294117652</v>
      </c>
      <c r="C182" s="1">
        <f t="shared" si="11"/>
        <v>36.512881854432372</v>
      </c>
      <c r="D182" s="1">
        <f t="shared" si="8"/>
        <v>37.179290797911165</v>
      </c>
      <c r="E182" s="1">
        <f t="shared" si="9"/>
        <v>37.379290797911167</v>
      </c>
    </row>
    <row r="183" spans="1:5" x14ac:dyDescent="0.3">
      <c r="A183" s="1">
        <v>181</v>
      </c>
      <c r="B183" s="1">
        <f t="shared" si="10"/>
        <v>0.70980392156862748</v>
      </c>
      <c r="C183" s="1">
        <f t="shared" si="11"/>
        <v>36.966159972352564</v>
      </c>
      <c r="D183" s="1">
        <f t="shared" si="8"/>
        <v>37.635219624337473</v>
      </c>
      <c r="E183" s="1">
        <f t="shared" si="9"/>
        <v>37.835219624337476</v>
      </c>
    </row>
    <row r="184" spans="1:5" x14ac:dyDescent="0.3">
      <c r="A184" s="1">
        <v>182</v>
      </c>
      <c r="B184" s="1">
        <f t="shared" si="10"/>
        <v>0.71372549019607845</v>
      </c>
      <c r="C184" s="1">
        <f t="shared" si="11"/>
        <v>37.422703688972717</v>
      </c>
      <c r="D184" s="1">
        <f t="shared" si="8"/>
        <v>38.094181231795218</v>
      </c>
      <c r="E184" s="1">
        <f t="shared" si="9"/>
        <v>38.294181231795221</v>
      </c>
    </row>
    <row r="185" spans="1:5" x14ac:dyDescent="0.3">
      <c r="A185" s="1">
        <v>183</v>
      </c>
      <c r="B185" s="1">
        <f t="shared" si="10"/>
        <v>0.71764705882352942</v>
      </c>
      <c r="C185" s="1">
        <f t="shared" si="11"/>
        <v>37.882519691840763</v>
      </c>
      <c r="D185" s="1">
        <f t="shared" si="8"/>
        <v>38.556178964055825</v>
      </c>
      <c r="E185" s="1">
        <f t="shared" si="9"/>
        <v>38.756178964055827</v>
      </c>
    </row>
    <row r="186" spans="1:5" x14ac:dyDescent="0.3">
      <c r="A186" s="1">
        <v>184</v>
      </c>
      <c r="B186" s="1">
        <f t="shared" si="10"/>
        <v>0.72156862745098038</v>
      </c>
      <c r="C186" s="1">
        <f t="shared" si="11"/>
        <v>38.345614648066146</v>
      </c>
      <c r="D186" s="1">
        <f t="shared" si="8"/>
        <v>39.021216150224845</v>
      </c>
      <c r="E186" s="1">
        <f t="shared" si="9"/>
        <v>39.221216150224848</v>
      </c>
    </row>
    <row r="187" spans="1:5" x14ac:dyDescent="0.3">
      <c r="A187" s="1">
        <v>185</v>
      </c>
      <c r="B187" s="1">
        <f t="shared" si="10"/>
        <v>0.72549019607843135</v>
      </c>
      <c r="C187" s="1">
        <f t="shared" si="11"/>
        <v>38.811995204485633</v>
      </c>
      <c r="D187" s="1">
        <f t="shared" si="8"/>
        <v>39.489296104885895</v>
      </c>
      <c r="E187" s="1">
        <f t="shared" si="9"/>
        <v>39.689296104885898</v>
      </c>
    </row>
    <row r="188" spans="1:5" x14ac:dyDescent="0.3">
      <c r="A188" s="1">
        <v>186</v>
      </c>
      <c r="B188" s="1">
        <f t="shared" si="10"/>
        <v>0.72941176470588232</v>
      </c>
      <c r="C188" s="1">
        <f t="shared" si="11"/>
        <v>39.281667987826843</v>
      </c>
      <c r="D188" s="1">
        <f t="shared" si="8"/>
        <v>39.960422128242413</v>
      </c>
      <c r="E188" s="1">
        <f t="shared" si="9"/>
        <v>40.160422128242416</v>
      </c>
    </row>
    <row r="189" spans="1:5" x14ac:dyDescent="0.3">
      <c r="A189" s="1">
        <v>187</v>
      </c>
      <c r="B189" s="1">
        <f t="shared" si="10"/>
        <v>0.73333333333333328</v>
      </c>
      <c r="C189" s="1">
        <f t="shared" si="11"/>
        <v>39.754639604869631</v>
      </c>
      <c r="D189" s="1">
        <f t="shared" si="8"/>
        <v>40.434597506257283</v>
      </c>
      <c r="E189" s="1">
        <f t="shared" si="9"/>
        <v>40.634597506257286</v>
      </c>
    </row>
    <row r="190" spans="1:5" x14ac:dyDescent="0.3">
      <c r="A190" s="1">
        <v>188</v>
      </c>
      <c r="B190" s="1">
        <f t="shared" si="10"/>
        <v>0.73725490196078436</v>
      </c>
      <c r="C190" s="1">
        <f t="shared" si="11"/>
        <v>40.230916642605493</v>
      </c>
      <c r="D190" s="1">
        <f t="shared" si="8"/>
        <v>40.911825510790351</v>
      </c>
      <c r="E190" s="1">
        <f t="shared" si="9"/>
        <v>41.111825510790354</v>
      </c>
    </row>
    <row r="191" spans="1:5" x14ac:dyDescent="0.3">
      <c r="A191" s="1">
        <v>189</v>
      </c>
      <c r="B191" s="1">
        <f t="shared" si="10"/>
        <v>0.74117647058823533</v>
      </c>
      <c r="C191" s="1">
        <f t="shared" si="11"/>
        <v>40.710505668394703</v>
      </c>
      <c r="D191" s="1">
        <f t="shared" si="8"/>
        <v>41.392109399733876</v>
      </c>
      <c r="E191" s="1">
        <f t="shared" si="9"/>
        <v>41.592109399733879</v>
      </c>
    </row>
    <row r="192" spans="1:5" x14ac:dyDescent="0.3">
      <c r="A192" s="1">
        <v>190</v>
      </c>
      <c r="B192" s="1">
        <f t="shared" si="10"/>
        <v>0.74509803921568629</v>
      </c>
      <c r="C192" s="1">
        <f t="shared" si="11"/>
        <v>41.193413230121713</v>
      </c>
      <c r="D192" s="1">
        <f t="shared" si="8"/>
        <v>41.875452417145979</v>
      </c>
      <c r="E192" s="1">
        <f t="shared" si="9"/>
        <v>42.075452417145982</v>
      </c>
    </row>
    <row r="193" spans="1:5" x14ac:dyDescent="0.3">
      <c r="A193" s="1">
        <v>191</v>
      </c>
      <c r="B193" s="1">
        <f t="shared" si="10"/>
        <v>0.74901960784313726</v>
      </c>
      <c r="C193" s="1">
        <f t="shared" si="11"/>
        <v>41.679645856348344</v>
      </c>
      <c r="D193" s="1">
        <f t="shared" si="8"/>
        <v>42.361857793382178</v>
      </c>
      <c r="E193" s="1">
        <f t="shared" si="9"/>
        <v>42.561857793382181</v>
      </c>
    </row>
    <row r="194" spans="1:5" x14ac:dyDescent="0.3">
      <c r="A194" s="1">
        <v>192</v>
      </c>
      <c r="B194" s="1">
        <f t="shared" si="10"/>
        <v>0.75294117647058822</v>
      </c>
      <c r="C194" s="1">
        <f t="shared" si="11"/>
        <v>42.169210056465047</v>
      </c>
      <c r="D194" s="1">
        <f t="shared" ref="D194:D257" si="12">POWER(B194,2.2)*80</f>
        <v>42.851328745224862</v>
      </c>
      <c r="E194" s="1">
        <f t="shared" ref="E194:E257" si="13">D194+$F$2</f>
        <v>43.051328745224865</v>
      </c>
    </row>
    <row r="195" spans="1:5" x14ac:dyDescent="0.3">
      <c r="A195" s="1">
        <v>193</v>
      </c>
      <c r="B195" s="1">
        <f t="shared" ref="B195:B257" si="14">A195/255</f>
        <v>0.75686274509803919</v>
      </c>
      <c r="C195" s="1">
        <f t="shared" ref="C195:C257" si="15">IF(B195&gt;0.04045,POWER((B195+0.055)/1.055, 2.4),B195/12.92)*80</f>
        <v>42.662112320840421</v>
      </c>
      <c r="D195" s="1">
        <f t="shared" si="12"/>
        <v>43.343868476010954</v>
      </c>
      <c r="E195" s="1">
        <f t="shared" si="13"/>
        <v>43.543868476010957</v>
      </c>
    </row>
    <row r="196" spans="1:5" x14ac:dyDescent="0.3">
      <c r="A196" s="1">
        <v>194</v>
      </c>
      <c r="B196" s="1">
        <f t="shared" si="14"/>
        <v>0.76078431372549016</v>
      </c>
      <c r="C196" s="1">
        <f t="shared" si="15"/>
        <v>43.158359120968569</v>
      </c>
      <c r="D196" s="1">
        <f t="shared" si="12"/>
        <v>43.83948017575775</v>
      </c>
      <c r="E196" s="1">
        <f t="shared" si="13"/>
        <v>44.039480175757753</v>
      </c>
    </row>
    <row r="197" spans="1:5" x14ac:dyDescent="0.3">
      <c r="A197" s="1">
        <v>195</v>
      </c>
      <c r="B197" s="1">
        <f t="shared" si="14"/>
        <v>0.76470588235294112</v>
      </c>
      <c r="C197" s="1">
        <f t="shared" si="15"/>
        <v>43.657956909614924</v>
      </c>
      <c r="D197" s="1">
        <f t="shared" si="12"/>
        <v>44.338167021286814</v>
      </c>
      <c r="E197" s="1">
        <f t="shared" si="13"/>
        <v>44.538167021286817</v>
      </c>
    </row>
    <row r="198" spans="1:5" x14ac:dyDescent="0.3">
      <c r="A198" s="1">
        <v>196</v>
      </c>
      <c r="B198" s="1">
        <f t="shared" si="14"/>
        <v>0.7686274509803922</v>
      </c>
      <c r="C198" s="1">
        <f t="shared" si="15"/>
        <v>44.16091212096002</v>
      </c>
      <c r="D198" s="1">
        <f t="shared" si="12"/>
        <v>44.839932176346259</v>
      </c>
      <c r="E198" s="1">
        <f t="shared" si="13"/>
        <v>45.039932176346262</v>
      </c>
    </row>
    <row r="199" spans="1:5" x14ac:dyDescent="0.3">
      <c r="A199" s="1">
        <v>197</v>
      </c>
      <c r="B199" s="1">
        <f t="shared" si="14"/>
        <v>0.77254901960784317</v>
      </c>
      <c r="C199" s="1">
        <f t="shared" si="15"/>
        <v>44.667231170741424</v>
      </c>
      <c r="D199" s="1">
        <f t="shared" si="12"/>
        <v>45.344778791731045</v>
      </c>
      <c r="E199" s="1">
        <f t="shared" si="13"/>
        <v>45.544778791731048</v>
      </c>
    </row>
    <row r="200" spans="1:5" x14ac:dyDescent="0.3">
      <c r="A200" s="1">
        <v>198</v>
      </c>
      <c r="B200" s="1">
        <f t="shared" si="14"/>
        <v>0.77647058823529413</v>
      </c>
      <c r="C200" s="1">
        <f t="shared" si="15"/>
        <v>45.176920456394342</v>
      </c>
      <c r="D200" s="1">
        <f t="shared" si="12"/>
        <v>45.85271000540186</v>
      </c>
      <c r="E200" s="1">
        <f t="shared" si="13"/>
        <v>46.052710005401863</v>
      </c>
    </row>
    <row r="201" spans="1:5" x14ac:dyDescent="0.3">
      <c r="A201" s="1">
        <v>199</v>
      </c>
      <c r="B201" s="1">
        <f t="shared" si="14"/>
        <v>0.7803921568627451</v>
      </c>
      <c r="C201" s="1">
        <f t="shared" si="15"/>
        <v>45.689986357189845</v>
      </c>
      <c r="D201" s="1">
        <f t="shared" si="12"/>
        <v>46.363728942602016</v>
      </c>
      <c r="E201" s="1">
        <f t="shared" si="13"/>
        <v>46.563728942602019</v>
      </c>
    </row>
    <row r="202" spans="1:5" x14ac:dyDescent="0.3">
      <c r="A202" s="1">
        <v>200</v>
      </c>
      <c r="B202" s="1">
        <f t="shared" si="14"/>
        <v>0.78431372549019607</v>
      </c>
      <c r="C202" s="1">
        <f t="shared" si="15"/>
        <v>46.206435234372051</v>
      </c>
      <c r="D202" s="1">
        <f t="shared" si="12"/>
        <v>46.877838715972906</v>
      </c>
      <c r="E202" s="1">
        <f t="shared" si="13"/>
        <v>47.077838715972909</v>
      </c>
    </row>
    <row r="203" spans="1:5" x14ac:dyDescent="0.3">
      <c r="A203" s="1">
        <v>201</v>
      </c>
      <c r="B203" s="1">
        <f t="shared" si="14"/>
        <v>0.78823529411764703</v>
      </c>
      <c r="C203" s="1">
        <f t="shared" si="15"/>
        <v>46.72627343129313</v>
      </c>
      <c r="D203" s="1">
        <f t="shared" si="12"/>
        <v>47.395042425667732</v>
      </c>
      <c r="E203" s="1">
        <f t="shared" si="13"/>
        <v>47.595042425667735</v>
      </c>
    </row>
    <row r="204" spans="1:5" x14ac:dyDescent="0.3">
      <c r="A204" s="1">
        <v>202</v>
      </c>
      <c r="B204" s="1">
        <f t="shared" si="14"/>
        <v>0.792156862745098</v>
      </c>
      <c r="C204" s="1">
        <f t="shared" si="15"/>
        <v>47.249507273546953</v>
      </c>
      <c r="D204" s="1">
        <f t="shared" si="12"/>
        <v>47.915343159463688</v>
      </c>
      <c r="E204" s="1">
        <f t="shared" si="13"/>
        <v>48.115343159463691</v>
      </c>
    </row>
    <row r="205" spans="1:5" x14ac:dyDescent="0.3">
      <c r="A205" s="1">
        <v>203</v>
      </c>
      <c r="B205" s="1">
        <f t="shared" si="14"/>
        <v>0.79607843137254897</v>
      </c>
      <c r="C205" s="1">
        <f t="shared" si="15"/>
        <v>47.776143069101067</v>
      </c>
      <c r="D205" s="1">
        <f t="shared" si="12"/>
        <v>48.438743992872574</v>
      </c>
      <c r="E205" s="1">
        <f t="shared" si="13"/>
        <v>48.638743992872577</v>
      </c>
    </row>
    <row r="206" spans="1:5" x14ac:dyDescent="0.3">
      <c r="A206" s="1">
        <v>204</v>
      </c>
      <c r="B206" s="1">
        <f t="shared" si="14"/>
        <v>0.8</v>
      </c>
      <c r="C206" s="1">
        <f t="shared" si="15"/>
        <v>48.306187108427025</v>
      </c>
      <c r="D206" s="1">
        <f t="shared" si="12"/>
        <v>48.965247989249896</v>
      </c>
      <c r="E206" s="1">
        <f t="shared" si="13"/>
        <v>49.165247989249899</v>
      </c>
    </row>
    <row r="207" spans="1:5" x14ac:dyDescent="0.3">
      <c r="A207" s="1">
        <v>205</v>
      </c>
      <c r="B207" s="1">
        <f t="shared" si="14"/>
        <v>0.80392156862745101</v>
      </c>
      <c r="C207" s="1">
        <f t="shared" si="15"/>
        <v>48.839645664629181</v>
      </c>
      <c r="D207" s="1">
        <f t="shared" si="12"/>
        <v>49.494858199902367</v>
      </c>
      <c r="E207" s="1">
        <f t="shared" si="13"/>
        <v>49.69485819990237</v>
      </c>
    </row>
    <row r="208" spans="1:5" x14ac:dyDescent="0.3">
      <c r="A208" s="1">
        <v>206</v>
      </c>
      <c r="B208" s="1">
        <f t="shared" si="14"/>
        <v>0.80784313725490198</v>
      </c>
      <c r="C208" s="1">
        <f t="shared" si="15"/>
        <v>49.37652499357209</v>
      </c>
      <c r="D208" s="1">
        <f t="shared" si="12"/>
        <v>50.027577664194126</v>
      </c>
      <c r="E208" s="1">
        <f t="shared" si="13"/>
        <v>50.227577664194129</v>
      </c>
    </row>
    <row r="209" spans="1:5" x14ac:dyDescent="0.3">
      <c r="A209" s="1">
        <v>207</v>
      </c>
      <c r="B209" s="1">
        <f t="shared" si="14"/>
        <v>0.81176470588235294</v>
      </c>
      <c r="C209" s="1">
        <f t="shared" si="15"/>
        <v>49.916831334006091</v>
      </c>
      <c r="D209" s="1">
        <f t="shared" si="12"/>
        <v>50.563409409651314</v>
      </c>
      <c r="E209" s="1">
        <f t="shared" si="13"/>
        <v>50.763409409651317</v>
      </c>
    </row>
    <row r="210" spans="1:5" x14ac:dyDescent="0.3">
      <c r="A210" s="1">
        <v>208</v>
      </c>
      <c r="B210" s="1">
        <f t="shared" si="14"/>
        <v>0.81568627450980391</v>
      </c>
      <c r="C210" s="1">
        <f t="shared" si="15"/>
        <v>50.460570907691739</v>
      </c>
      <c r="D210" s="1">
        <f t="shared" si="12"/>
        <v>51.102356452065351</v>
      </c>
      <c r="E210" s="1">
        <f t="shared" si="13"/>
        <v>51.302356452065354</v>
      </c>
    </row>
    <row r="211" spans="1:5" x14ac:dyDescent="0.3">
      <c r="A211" s="1">
        <v>209</v>
      </c>
      <c r="B211" s="1">
        <f t="shared" si="14"/>
        <v>0.81960784313725488</v>
      </c>
      <c r="C211" s="1">
        <f t="shared" si="15"/>
        <v>51.00774991952261</v>
      </c>
      <c r="D211" s="1">
        <f t="shared" si="12"/>
        <v>51.644421795594759</v>
      </c>
      <c r="E211" s="1">
        <f t="shared" si="13"/>
        <v>51.844421795594762</v>
      </c>
    </row>
    <row r="212" spans="1:5" x14ac:dyDescent="0.3">
      <c r="A212" s="1">
        <v>210</v>
      </c>
      <c r="B212" s="1">
        <f t="shared" si="14"/>
        <v>0.82352941176470584</v>
      </c>
      <c r="C212" s="1">
        <f t="shared" si="15"/>
        <v>51.558374557646573</v>
      </c>
      <c r="D212" s="1">
        <f t="shared" si="12"/>
        <v>52.189608432865683</v>
      </c>
      <c r="E212" s="1">
        <f t="shared" si="13"/>
        <v>52.389608432865685</v>
      </c>
    </row>
    <row r="213" spans="1:5" x14ac:dyDescent="0.3">
      <c r="A213" s="1">
        <v>211</v>
      </c>
      <c r="B213" s="1">
        <f t="shared" si="14"/>
        <v>0.82745098039215681</v>
      </c>
      <c r="C213" s="1">
        <f t="shared" si="15"/>
        <v>52.112450993585931</v>
      </c>
      <c r="D213" s="1">
        <f t="shared" si="12"/>
        <v>52.737919345070985</v>
      </c>
      <c r="E213" s="1">
        <f t="shared" si="13"/>
        <v>52.937919345070988</v>
      </c>
    </row>
    <row r="214" spans="1:5" x14ac:dyDescent="0.3">
      <c r="A214" s="1">
        <v>212</v>
      </c>
      <c r="B214" s="1">
        <f t="shared" si="14"/>
        <v>0.83137254901960789</v>
      </c>
      <c r="C214" s="1">
        <f t="shared" si="15"/>
        <v>52.669985382355875</v>
      </c>
      <c r="D214" s="1">
        <f t="shared" si="12"/>
        <v>53.289357502068064</v>
      </c>
      <c r="E214" s="1">
        <f t="shared" si="13"/>
        <v>53.489357502068067</v>
      </c>
    </row>
    <row r="215" spans="1:5" x14ac:dyDescent="0.3">
      <c r="A215" s="1">
        <v>213</v>
      </c>
      <c r="B215" s="1">
        <f t="shared" si="14"/>
        <v>0.83529411764705885</v>
      </c>
      <c r="C215" s="1">
        <f t="shared" si="15"/>
        <v>53.230983862581766</v>
      </c>
      <c r="D215" s="1">
        <f t="shared" si="12"/>
        <v>53.843925862475352</v>
      </c>
      <c r="E215" s="1">
        <f t="shared" si="13"/>
        <v>54.043925862475355</v>
      </c>
    </row>
    <row r="216" spans="1:5" x14ac:dyDescent="0.3">
      <c r="A216" s="1">
        <v>214</v>
      </c>
      <c r="B216" s="1">
        <f t="shared" si="14"/>
        <v>0.83921568627450982</v>
      </c>
      <c r="C216" s="1">
        <f t="shared" si="15"/>
        <v>53.795452556615004</v>
      </c>
      <c r="D216" s="1">
        <f t="shared" si="12"/>
        <v>54.401627373767639</v>
      </c>
      <c r="E216" s="1">
        <f t="shared" si="13"/>
        <v>54.601627373767641</v>
      </c>
    </row>
    <row r="217" spans="1:5" x14ac:dyDescent="0.3">
      <c r="A217" s="1">
        <v>215</v>
      </c>
      <c r="B217" s="1">
        <f t="shared" si="14"/>
        <v>0.84313725490196079</v>
      </c>
      <c r="C217" s="1">
        <f t="shared" si="15"/>
        <v>54.363397570647507</v>
      </c>
      <c r="D217" s="1">
        <f t="shared" si="12"/>
        <v>54.962464972369993</v>
      </c>
      <c r="E217" s="1">
        <f t="shared" si="13"/>
        <v>55.162464972369996</v>
      </c>
    </row>
    <row r="218" spans="1:5" x14ac:dyDescent="0.3">
      <c r="A218" s="1">
        <v>216</v>
      </c>
      <c r="B218" s="1">
        <f t="shared" si="14"/>
        <v>0.84705882352941175</v>
      </c>
      <c r="C218" s="1">
        <f t="shared" si="15"/>
        <v>54.934824994825078</v>
      </c>
      <c r="D218" s="1">
        <f t="shared" si="12"/>
        <v>55.526441583750568</v>
      </c>
      <c r="E218" s="1">
        <f t="shared" si="13"/>
        <v>55.726441583750571</v>
      </c>
    </row>
    <row r="219" spans="1:5" x14ac:dyDescent="0.3">
      <c r="A219" s="1">
        <v>217</v>
      </c>
      <c r="B219" s="1">
        <f t="shared" si="14"/>
        <v>0.85098039215686272</v>
      </c>
      <c r="C219" s="1">
        <f t="shared" si="15"/>
        <v>55.509740903359194</v>
      </c>
      <c r="D219" s="1">
        <f t="shared" si="12"/>
        <v>56.093560122512173</v>
      </c>
      <c r="E219" s="1">
        <f t="shared" si="13"/>
        <v>56.293560122512176</v>
      </c>
    </row>
    <row r="220" spans="1:5" x14ac:dyDescent="0.3">
      <c r="A220" s="1">
        <v>218</v>
      </c>
      <c r="B220" s="1">
        <f t="shared" si="14"/>
        <v>0.85490196078431369</v>
      </c>
      <c r="C220" s="1">
        <f t="shared" si="15"/>
        <v>56.088151354637851</v>
      </c>
      <c r="D220" s="1">
        <f t="shared" si="12"/>
        <v>56.663823492482585</v>
      </c>
      <c r="E220" s="1">
        <f t="shared" si="13"/>
        <v>56.863823492482588</v>
      </c>
    </row>
    <row r="221" spans="1:5" x14ac:dyDescent="0.3">
      <c r="A221" s="1">
        <v>219</v>
      </c>
      <c r="B221" s="1">
        <f t="shared" si="14"/>
        <v>0.85882352941176465</v>
      </c>
      <c r="C221" s="1">
        <f t="shared" si="15"/>
        <v>56.670062391334952</v>
      </c>
      <c r="D221" s="1">
        <f t="shared" si="12"/>
        <v>57.237234586803865</v>
      </c>
      <c r="E221" s="1">
        <f t="shared" si="13"/>
        <v>57.437234586803868</v>
      </c>
    </row>
    <row r="222" spans="1:5" x14ac:dyDescent="0.3">
      <c r="A222" s="1">
        <v>220</v>
      </c>
      <c r="B222" s="1">
        <f t="shared" si="14"/>
        <v>0.86274509803921573</v>
      </c>
      <c r="C222" s="1">
        <f t="shared" si="15"/>
        <v>57.255480040518457</v>
      </c>
      <c r="D222" s="1">
        <f t="shared" si="12"/>
        <v>57.813796288020363</v>
      </c>
      <c r="E222" s="1">
        <f t="shared" si="13"/>
        <v>58.013796288020366</v>
      </c>
    </row>
    <row r="223" spans="1:5" x14ac:dyDescent="0.3">
      <c r="A223" s="1">
        <v>221</v>
      </c>
      <c r="B223" s="1">
        <f t="shared" si="14"/>
        <v>0.8666666666666667</v>
      </c>
      <c r="C223" s="1">
        <f t="shared" si="15"/>
        <v>57.844410313757535</v>
      </c>
      <c r="D223" s="1">
        <f t="shared" si="12"/>
        <v>58.393511468165649</v>
      </c>
      <c r="E223" s="1">
        <f t="shared" si="13"/>
        <v>58.593511468165651</v>
      </c>
    </row>
    <row r="224" spans="1:5" x14ac:dyDescent="0.3">
      <c r="A224" s="1">
        <v>222</v>
      </c>
      <c r="B224" s="1">
        <f t="shared" si="14"/>
        <v>0.87058823529411766</v>
      </c>
      <c r="C224" s="1">
        <f t="shared" si="15"/>
        <v>58.436859207228281</v>
      </c>
      <c r="D224" s="1">
        <f t="shared" si="12"/>
        <v>58.976382988848414</v>
      </c>
      <c r="E224" s="1">
        <f t="shared" si="13"/>
        <v>59.176382988848417</v>
      </c>
    </row>
    <row r="225" spans="1:5" x14ac:dyDescent="0.3">
      <c r="A225" s="1">
        <v>223</v>
      </c>
      <c r="B225" s="1">
        <f t="shared" si="14"/>
        <v>0.87450980392156863</v>
      </c>
      <c r="C225" s="1">
        <f t="shared" si="15"/>
        <v>59.032832701818478</v>
      </c>
      <c r="D225" s="1">
        <f t="shared" si="12"/>
        <v>59.562413701337192</v>
      </c>
      <c r="E225" s="1">
        <f t="shared" si="13"/>
        <v>59.762413701337195</v>
      </c>
    </row>
    <row r="226" spans="1:5" x14ac:dyDescent="0.3">
      <c r="A226" s="1">
        <v>224</v>
      </c>
      <c r="B226" s="1">
        <f t="shared" si="14"/>
        <v>0.8784313725490196</v>
      </c>
      <c r="C226" s="1">
        <f t="shared" si="15"/>
        <v>59.632336763230995</v>
      </c>
      <c r="D226" s="1">
        <f t="shared" si="12"/>
        <v>60.151606446644067</v>
      </c>
      <c r="E226" s="1">
        <f t="shared" si="13"/>
        <v>60.35160644664407</v>
      </c>
    </row>
    <row r="227" spans="1:5" x14ac:dyDescent="0.3">
      <c r="A227" s="1">
        <v>225</v>
      </c>
      <c r="B227" s="1">
        <f t="shared" si="14"/>
        <v>0.88235294117647056</v>
      </c>
      <c r="C227" s="1">
        <f t="shared" si="15"/>
        <v>60.235377342086231</v>
      </c>
      <c r="D227" s="1">
        <f t="shared" si="12"/>
        <v>60.743964055607293</v>
      </c>
      <c r="E227" s="1">
        <f t="shared" si="13"/>
        <v>60.943964055607296</v>
      </c>
    </row>
    <row r="228" spans="1:5" x14ac:dyDescent="0.3">
      <c r="A228" s="1">
        <v>226</v>
      </c>
      <c r="B228" s="1">
        <f t="shared" si="14"/>
        <v>0.88627450980392153</v>
      </c>
      <c r="C228" s="1">
        <f t="shared" si="15"/>
        <v>60.841960374023394</v>
      </c>
      <c r="D228" s="1">
        <f t="shared" si="12"/>
        <v>61.339489348972904</v>
      </c>
      <c r="E228" s="1">
        <f t="shared" si="13"/>
        <v>61.539489348972907</v>
      </c>
    </row>
    <row r="229" spans="1:5" x14ac:dyDescent="0.3">
      <c r="A229" s="1">
        <v>227</v>
      </c>
      <c r="B229" s="1">
        <f t="shared" si="14"/>
        <v>0.8901960784313725</v>
      </c>
      <c r="C229" s="1">
        <f t="shared" si="15"/>
        <v>61.452091779800568</v>
      </c>
      <c r="D229" s="1">
        <f t="shared" si="12"/>
        <v>61.93818513747533</v>
      </c>
      <c r="E229" s="1">
        <f t="shared" si="13"/>
        <v>62.138185137475332</v>
      </c>
    </row>
    <row r="230" spans="1:5" x14ac:dyDescent="0.3">
      <c r="A230" s="1">
        <v>228</v>
      </c>
      <c r="B230" s="1">
        <f t="shared" si="14"/>
        <v>0.89411764705882357</v>
      </c>
      <c r="C230" s="1">
        <f t="shared" si="15"/>
        <v>62.065777465393886</v>
      </c>
      <c r="D230" s="1">
        <f t="shared" si="12"/>
        <v>62.540054221916989</v>
      </c>
      <c r="E230" s="1">
        <f t="shared" si="13"/>
        <v>62.740054221916992</v>
      </c>
    </row>
    <row r="231" spans="1:5" x14ac:dyDescent="0.3">
      <c r="A231" s="1">
        <v>229</v>
      </c>
      <c r="B231" s="1">
        <f t="shared" si="14"/>
        <v>0.89803921568627454</v>
      </c>
      <c r="C231" s="1">
        <f t="shared" si="15"/>
        <v>62.68302332209548</v>
      </c>
      <c r="D231" s="1">
        <f t="shared" si="12"/>
        <v>63.145099393246866</v>
      </c>
      <c r="E231" s="1">
        <f t="shared" si="13"/>
        <v>63.345099393246869</v>
      </c>
    </row>
    <row r="232" spans="1:5" x14ac:dyDescent="0.3">
      <c r="A232" s="1">
        <v>230</v>
      </c>
      <c r="B232" s="1">
        <f t="shared" si="14"/>
        <v>0.90196078431372551</v>
      </c>
      <c r="C232" s="1">
        <f t="shared" si="15"/>
        <v>63.303835226610417</v>
      </c>
      <c r="D232" s="1">
        <f t="shared" si="12"/>
        <v>63.753323432638247</v>
      </c>
      <c r="E232" s="1">
        <f t="shared" si="13"/>
        <v>63.95332343263825</v>
      </c>
    </row>
    <row r="233" spans="1:5" x14ac:dyDescent="0.3">
      <c r="A233" s="1">
        <v>231</v>
      </c>
      <c r="B233" s="1">
        <f t="shared" si="14"/>
        <v>0.90588235294117647</v>
      </c>
      <c r="C233" s="1">
        <f t="shared" si="15"/>
        <v>63.928219041152722</v>
      </c>
      <c r="D233" s="1">
        <f t="shared" si="12"/>
        <v>64.364729111565353</v>
      </c>
      <c r="E233" s="1">
        <f t="shared" si="13"/>
        <v>64.564729111565356</v>
      </c>
    </row>
    <row r="234" spans="1:5" x14ac:dyDescent="0.3">
      <c r="A234" s="1">
        <v>232</v>
      </c>
      <c r="B234" s="1">
        <f t="shared" si="14"/>
        <v>0.90980392156862744</v>
      </c>
      <c r="C234" s="1">
        <f t="shared" si="15"/>
        <v>64.556180613540135</v>
      </c>
      <c r="D234" s="1">
        <f t="shared" si="12"/>
        <v>64.979319191879171</v>
      </c>
      <c r="E234" s="1">
        <f t="shared" si="13"/>
        <v>65.179319191879173</v>
      </c>
    </row>
    <row r="235" spans="1:5" x14ac:dyDescent="0.3">
      <c r="A235" s="1">
        <v>233</v>
      </c>
      <c r="B235" s="1">
        <f t="shared" si="14"/>
        <v>0.9137254901960784</v>
      </c>
      <c r="C235" s="1">
        <f t="shared" si="15"/>
        <v>65.187725777288094</v>
      </c>
      <c r="D235" s="1">
        <f t="shared" si="12"/>
        <v>65.597096425882228</v>
      </c>
      <c r="E235" s="1">
        <f t="shared" si="13"/>
        <v>65.797096425882231</v>
      </c>
    </row>
    <row r="236" spans="1:5" x14ac:dyDescent="0.3">
      <c r="A236" s="1">
        <v>234</v>
      </c>
      <c r="B236" s="1">
        <f t="shared" si="14"/>
        <v>0.91764705882352937</v>
      </c>
      <c r="C236" s="1">
        <f t="shared" si="15"/>
        <v>65.822860351702687</v>
      </c>
      <c r="D236" s="1">
        <f t="shared" si="12"/>
        <v>66.218063556402697</v>
      </c>
      <c r="E236" s="1">
        <f t="shared" si="13"/>
        <v>66.4180635564027</v>
      </c>
    </row>
    <row r="237" spans="1:5" x14ac:dyDescent="0.3">
      <c r="A237" s="1">
        <v>235</v>
      </c>
      <c r="B237" s="1">
        <f t="shared" si="14"/>
        <v>0.92156862745098034</v>
      </c>
      <c r="C237" s="1">
        <f t="shared" si="15"/>
        <v>66.461590141972366</v>
      </c>
      <c r="D237" s="1">
        <f t="shared" si="12"/>
        <v>66.842223316867276</v>
      </c>
      <c r="E237" s="1">
        <f t="shared" si="13"/>
        <v>67.042223316867279</v>
      </c>
    </row>
    <row r="238" spans="1:5" x14ac:dyDescent="0.3">
      <c r="A238" s="1">
        <v>236</v>
      </c>
      <c r="B238" s="1">
        <f t="shared" si="14"/>
        <v>0.92549019607843142</v>
      </c>
      <c r="C238" s="1">
        <f t="shared" si="15"/>
        <v>67.103920939259197</v>
      </c>
      <c r="D238" s="1">
        <f t="shared" si="12"/>
        <v>67.469578431373549</v>
      </c>
      <c r="E238" s="1">
        <f t="shared" si="13"/>
        <v>67.669578431373552</v>
      </c>
    </row>
    <row r="239" spans="1:5" x14ac:dyDescent="0.3">
      <c r="A239" s="1">
        <v>237</v>
      </c>
      <c r="B239" s="1">
        <f t="shared" si="14"/>
        <v>0.92941176470588238</v>
      </c>
      <c r="C239" s="1">
        <f t="shared" si="15"/>
        <v>67.749858520788649</v>
      </c>
      <c r="D239" s="1">
        <f t="shared" si="12"/>
        <v>68.100131614761196</v>
      </c>
      <c r="E239" s="1">
        <f t="shared" si="13"/>
        <v>68.300131614761199</v>
      </c>
    </row>
    <row r="240" spans="1:5" x14ac:dyDescent="0.3">
      <c r="A240" s="1">
        <v>238</v>
      </c>
      <c r="B240" s="1">
        <f t="shared" si="14"/>
        <v>0.93333333333333335</v>
      </c>
      <c r="C240" s="1">
        <f t="shared" si="15"/>
        <v>68.399408649938707</v>
      </c>
      <c r="D240" s="1">
        <f t="shared" si="12"/>
        <v>68.733885572682581</v>
      </c>
      <c r="E240" s="1">
        <f t="shared" si="13"/>
        <v>68.933885572682584</v>
      </c>
    </row>
    <row r="241" spans="1:5" x14ac:dyDescent="0.3">
      <c r="A241" s="1">
        <v>239</v>
      </c>
      <c r="B241" s="1">
        <f t="shared" si="14"/>
        <v>0.93725490196078431</v>
      </c>
      <c r="C241" s="1">
        <f t="shared" si="15"/>
        <v>69.052577076328191</v>
      </c>
      <c r="D241" s="1">
        <f t="shared" si="12"/>
        <v>69.370843001672384</v>
      </c>
      <c r="E241" s="1">
        <f t="shared" si="13"/>
        <v>69.570843001672387</v>
      </c>
    </row>
    <row r="242" spans="1:5" x14ac:dyDescent="0.3">
      <c r="A242" s="1">
        <v>240</v>
      </c>
      <c r="B242" s="1">
        <f t="shared" si="14"/>
        <v>0.94117647058823528</v>
      </c>
      <c r="C242" s="1">
        <f t="shared" si="15"/>
        <v>69.709369535903775</v>
      </c>
      <c r="D242" s="1">
        <f t="shared" si="12"/>
        <v>70.011006589216393</v>
      </c>
      <c r="E242" s="1">
        <f t="shared" si="13"/>
        <v>70.211006589216396</v>
      </c>
    </row>
    <row r="243" spans="1:5" x14ac:dyDescent="0.3">
      <c r="A243" s="1">
        <v>241</v>
      </c>
      <c r="B243" s="1">
        <f t="shared" si="14"/>
        <v>0.94509803921568625</v>
      </c>
      <c r="C243" s="1">
        <f t="shared" si="15"/>
        <v>70.36979175102654</v>
      </c>
      <c r="D243" s="1">
        <f t="shared" si="12"/>
        <v>70.654379013819621</v>
      </c>
      <c r="E243" s="1">
        <f t="shared" si="13"/>
        <v>70.854379013819624</v>
      </c>
    </row>
    <row r="244" spans="1:5" x14ac:dyDescent="0.3">
      <c r="A244" s="1">
        <v>242</v>
      </c>
      <c r="B244" s="1">
        <f t="shared" si="14"/>
        <v>0.94901960784313721</v>
      </c>
      <c r="C244" s="1">
        <f t="shared" si="15"/>
        <v>71.033849430557311</v>
      </c>
      <c r="D244" s="1">
        <f t="shared" si="12"/>
        <v>71.300962945073508</v>
      </c>
      <c r="E244" s="1">
        <f t="shared" si="13"/>
        <v>71.50096294507351</v>
      </c>
    </row>
    <row r="245" spans="1:5" x14ac:dyDescent="0.3">
      <c r="A245" s="1">
        <v>243</v>
      </c>
      <c r="B245" s="1">
        <f t="shared" si="14"/>
        <v>0.95294117647058818</v>
      </c>
      <c r="C245" s="1">
        <f t="shared" si="15"/>
        <v>71.701548269941313</v>
      </c>
      <c r="D245" s="1">
        <f t="shared" si="12"/>
        <v>71.950761043722352</v>
      </c>
      <c r="E245" s="1">
        <f t="shared" si="13"/>
        <v>72.150761043722355</v>
      </c>
    </row>
    <row r="246" spans="1:5" x14ac:dyDescent="0.3">
      <c r="A246" s="1">
        <v>244</v>
      </c>
      <c r="B246" s="1">
        <f t="shared" si="14"/>
        <v>0.95686274509803926</v>
      </c>
      <c r="C246" s="1">
        <f t="shared" si="15"/>
        <v>72.372893951291971</v>
      </c>
      <c r="D246" s="1">
        <f t="shared" si="12"/>
        <v>72.603775961729127</v>
      </c>
      <c r="E246" s="1">
        <f t="shared" si="13"/>
        <v>72.80377596172913</v>
      </c>
    </row>
    <row r="247" spans="1:5" x14ac:dyDescent="0.3">
      <c r="A247" s="1">
        <v>245</v>
      </c>
      <c r="B247" s="1">
        <f t="shared" si="14"/>
        <v>0.96078431372549022</v>
      </c>
      <c r="C247" s="1">
        <f t="shared" si="15"/>
        <v>73.047892143473533</v>
      </c>
      <c r="D247" s="1">
        <f t="shared" si="12"/>
        <v>73.260010342340223</v>
      </c>
      <c r="E247" s="1">
        <f t="shared" si="13"/>
        <v>73.460010342340226</v>
      </c>
    </row>
    <row r="248" spans="1:5" x14ac:dyDescent="0.3">
      <c r="A248" s="1">
        <v>246</v>
      </c>
      <c r="B248" s="1">
        <f t="shared" si="14"/>
        <v>0.96470588235294119</v>
      </c>
      <c r="C248" s="1">
        <f t="shared" si="15"/>
        <v>73.726548502183562</v>
      </c>
      <c r="D248" s="1">
        <f t="shared" si="12"/>
        <v>73.919466820149864</v>
      </c>
      <c r="E248" s="1">
        <f t="shared" si="13"/>
        <v>74.119466820149867</v>
      </c>
    </row>
    <row r="249" spans="1:5" x14ac:dyDescent="0.3">
      <c r="A249" s="1">
        <v>247</v>
      </c>
      <c r="B249" s="1">
        <f t="shared" si="14"/>
        <v>0.96862745098039216</v>
      </c>
      <c r="C249" s="1">
        <f t="shared" si="15"/>
        <v>74.408868670033897</v>
      </c>
      <c r="D249" s="1">
        <f t="shared" si="12"/>
        <v>74.58214802116342</v>
      </c>
      <c r="E249" s="1">
        <f t="shared" si="13"/>
        <v>74.782148021163422</v>
      </c>
    </row>
    <row r="250" spans="1:5" x14ac:dyDescent="0.3">
      <c r="A250" s="1">
        <v>248</v>
      </c>
      <c r="B250" s="1">
        <f t="shared" si="14"/>
        <v>0.97254901960784312</v>
      </c>
      <c r="C250" s="1">
        <f t="shared" si="15"/>
        <v>75.094858276631044</v>
      </c>
      <c r="D250" s="1">
        <f t="shared" si="12"/>
        <v>75.248056562860242</v>
      </c>
      <c r="E250" s="1">
        <f t="shared" si="13"/>
        <v>75.448056562860245</v>
      </c>
    </row>
    <row r="251" spans="1:5" x14ac:dyDescent="0.3">
      <c r="A251" s="1">
        <v>249</v>
      </c>
      <c r="B251" s="1">
        <f t="shared" si="14"/>
        <v>0.97647058823529409</v>
      </c>
      <c r="C251" s="1">
        <f t="shared" si="15"/>
        <v>75.784522938655982</v>
      </c>
      <c r="D251" s="1">
        <f t="shared" si="12"/>
        <v>75.917195054255615</v>
      </c>
      <c r="E251" s="1">
        <f t="shared" si="13"/>
        <v>76.117195054255617</v>
      </c>
    </row>
    <row r="252" spans="1:5" x14ac:dyDescent="0.3">
      <c r="A252" s="1">
        <v>250</v>
      </c>
      <c r="B252" s="1">
        <f t="shared" si="14"/>
        <v>0.98039215686274506</v>
      </c>
      <c r="C252" s="1">
        <f t="shared" si="15"/>
        <v>76.477868259942895</v>
      </c>
      <c r="D252" s="1">
        <f t="shared" si="12"/>
        <v>76.589566095962141</v>
      </c>
      <c r="E252" s="1">
        <f t="shared" si="13"/>
        <v>76.789566095962144</v>
      </c>
    </row>
    <row r="253" spans="1:5" x14ac:dyDescent="0.3">
      <c r="A253" s="1">
        <v>251</v>
      </c>
      <c r="B253" s="1">
        <f t="shared" si="14"/>
        <v>0.98431372549019602</v>
      </c>
      <c r="C253" s="1">
        <f t="shared" si="15"/>
        <v>77.174899831557212</v>
      </c>
      <c r="D253" s="1">
        <f t="shared" si="12"/>
        <v>77.265172280250411</v>
      </c>
      <c r="E253" s="1">
        <f t="shared" si="13"/>
        <v>77.465172280250414</v>
      </c>
    </row>
    <row r="254" spans="1:5" x14ac:dyDescent="0.3">
      <c r="A254" s="1">
        <v>252</v>
      </c>
      <c r="B254" s="1">
        <f t="shared" si="14"/>
        <v>0.9882352941176471</v>
      </c>
      <c r="C254" s="1">
        <f t="shared" si="15"/>
        <v>77.875623231873007</v>
      </c>
      <c r="D254" s="1">
        <f t="shared" si="12"/>
        <v>77.944016191108901</v>
      </c>
      <c r="E254" s="1">
        <f t="shared" si="13"/>
        <v>78.144016191108904</v>
      </c>
    </row>
    <row r="255" spans="1:5" x14ac:dyDescent="0.3">
      <c r="A255" s="1">
        <v>253</v>
      </c>
      <c r="B255" s="1">
        <f t="shared" si="14"/>
        <v>0.99215686274509807</v>
      </c>
      <c r="C255" s="1">
        <f t="shared" si="15"/>
        <v>78.580044026649375</v>
      </c>
      <c r="D255" s="1">
        <f t="shared" si="12"/>
        <v>78.626100404303301</v>
      </c>
      <c r="E255" s="1">
        <f t="shared" si="13"/>
        <v>78.826100404303304</v>
      </c>
    </row>
    <row r="256" spans="1:5" x14ac:dyDescent="0.3">
      <c r="A256" s="1">
        <v>254</v>
      </c>
      <c r="B256" s="1">
        <f t="shared" si="14"/>
        <v>0.99607843137254903</v>
      </c>
      <c r="C256" s="1">
        <f t="shared" si="15"/>
        <v>79.28816776910638</v>
      </c>
      <c r="D256" s="1">
        <f t="shared" si="12"/>
        <v>79.311427487435196</v>
      </c>
      <c r="E256" s="1">
        <f t="shared" si="13"/>
        <v>79.511427487435199</v>
      </c>
    </row>
    <row r="257" spans="1:5" x14ac:dyDescent="0.3">
      <c r="A257" s="1">
        <v>255</v>
      </c>
      <c r="B257" s="1">
        <f t="shared" si="14"/>
        <v>1</v>
      </c>
      <c r="C257" s="1">
        <f t="shared" si="15"/>
        <v>80</v>
      </c>
      <c r="D257" s="1">
        <f t="shared" si="12"/>
        <v>80</v>
      </c>
      <c r="E257" s="1">
        <f t="shared" si="13"/>
        <v>80.2</v>
      </c>
    </row>
    <row r="259" spans="1:5" x14ac:dyDescent="0.3">
      <c r="C259" s="7"/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4"/>
  <sheetViews>
    <sheetView zoomScaleNormal="100" workbookViewId="0">
      <selection activeCell="F6" sqref="F6"/>
    </sheetView>
  </sheetViews>
  <sheetFormatPr defaultColWidth="9.109375" defaultRowHeight="14.4" x14ac:dyDescent="0.3"/>
  <cols>
    <col min="1" max="1" width="15.5546875" style="1" bestFit="1" customWidth="1"/>
    <col min="2" max="2" width="21.109375" style="1" bestFit="1" customWidth="1"/>
    <col min="3" max="3" width="10.44140625" style="2" bestFit="1" customWidth="1"/>
    <col min="4" max="4" width="21.5546875" style="1" bestFit="1" customWidth="1"/>
    <col min="5" max="5" width="36.5546875" style="1" bestFit="1" customWidth="1"/>
    <col min="6" max="16384" width="9.109375" style="1"/>
  </cols>
  <sheetData>
    <row r="1" spans="1:6" x14ac:dyDescent="0.3">
      <c r="A1" s="1" t="s">
        <v>0</v>
      </c>
      <c r="B1" s="1" t="s">
        <v>23</v>
      </c>
      <c r="C1" s="2" t="s">
        <v>3</v>
      </c>
      <c r="D1" s="1" t="s">
        <v>2</v>
      </c>
      <c r="E1" s="1" t="s">
        <v>4</v>
      </c>
    </row>
    <row r="2" spans="1:6" x14ac:dyDescent="0.3">
      <c r="A2" s="1">
        <v>0</v>
      </c>
      <c r="B2" s="2">
        <f>POWER(C2/$C$54,$F$5)*$C$54</f>
        <v>0</v>
      </c>
      <c r="C2" s="2">
        <f t="shared" ref="C2:C48" si="0">IF($D2&gt;0.04045,POWER(($D2+0.055)/1.055, 2.4),$D2/12.92)*140</f>
        <v>0</v>
      </c>
      <c r="D2" s="1">
        <f t="shared" ref="D2:D48" si="1">A2/255</f>
        <v>0</v>
      </c>
      <c r="E2" s="1" t="s">
        <v>9</v>
      </c>
    </row>
    <row r="3" spans="1:6" x14ac:dyDescent="0.3">
      <c r="A3" s="1">
        <v>1</v>
      </c>
      <c r="B3" s="2">
        <f t="shared" ref="B3:B54" si="2">POWER(C3/$C$54,$F$5)*$C$54</f>
        <v>6.8167663996982287E-3</v>
      </c>
      <c r="C3" s="2">
        <f t="shared" si="0"/>
        <v>4.2493777696837251E-2</v>
      </c>
      <c r="D3" s="1">
        <f t="shared" si="1"/>
        <v>3.9215686274509803E-3</v>
      </c>
      <c r="E3" s="1" t="s">
        <v>10</v>
      </c>
    </row>
    <row r="4" spans="1:6" x14ac:dyDescent="0.3">
      <c r="A4" s="1">
        <v>2</v>
      </c>
      <c r="B4" s="2">
        <f t="shared" si="2"/>
        <v>1.5660816699464834E-2</v>
      </c>
      <c r="C4" s="2">
        <f t="shared" si="0"/>
        <v>8.4987555393674502E-2</v>
      </c>
      <c r="D4" s="1">
        <f t="shared" si="1"/>
        <v>7.8431372549019607E-3</v>
      </c>
      <c r="E4" s="5"/>
      <c r="F4" s="4"/>
    </row>
    <row r="5" spans="1:6" x14ac:dyDescent="0.3">
      <c r="A5" s="1">
        <v>3</v>
      </c>
      <c r="B5" s="2">
        <f t="shared" si="2"/>
        <v>2.5475570436706643E-2</v>
      </c>
      <c r="C5" s="2">
        <f t="shared" si="0"/>
        <v>0.12748133309051174</v>
      </c>
      <c r="D5" s="1">
        <f t="shared" si="1"/>
        <v>1.1764705882352941E-2</v>
      </c>
      <c r="E5" s="3" t="s">
        <v>24</v>
      </c>
      <c r="F5" s="1">
        <v>1.2</v>
      </c>
    </row>
    <row r="6" spans="1:6" x14ac:dyDescent="0.3">
      <c r="A6" s="1">
        <v>4</v>
      </c>
      <c r="B6" s="2">
        <f t="shared" si="2"/>
        <v>3.5979108761170636E-2</v>
      </c>
      <c r="C6" s="2">
        <f t="shared" si="0"/>
        <v>0.169975110787349</v>
      </c>
      <c r="D6" s="1">
        <f t="shared" si="1"/>
        <v>1.5686274509803921E-2</v>
      </c>
    </row>
    <row r="7" spans="1:6" x14ac:dyDescent="0.3">
      <c r="A7" s="1">
        <v>5</v>
      </c>
      <c r="B7" s="2">
        <f t="shared" si="2"/>
        <v>4.7026473984579063E-2</v>
      </c>
      <c r="C7" s="2">
        <f t="shared" si="0"/>
        <v>0.21246888848418624</v>
      </c>
      <c r="D7" s="1">
        <f t="shared" si="1"/>
        <v>1.9607843137254902E-2</v>
      </c>
    </row>
    <row r="8" spans="1:6" x14ac:dyDescent="0.3">
      <c r="A8" s="1">
        <v>6</v>
      </c>
      <c r="B8" s="2">
        <f t="shared" si="2"/>
        <v>5.8527491706512037E-2</v>
      </c>
      <c r="C8" s="2">
        <f t="shared" si="0"/>
        <v>0.25496266618102348</v>
      </c>
      <c r="D8" s="1">
        <f t="shared" si="1"/>
        <v>2.3529411764705882E-2</v>
      </c>
    </row>
    <row r="9" spans="1:6" x14ac:dyDescent="0.3">
      <c r="A9" s="1">
        <v>7</v>
      </c>
      <c r="B9" s="2">
        <f t="shared" si="2"/>
        <v>7.0420006310739136E-2</v>
      </c>
      <c r="C9" s="2">
        <f t="shared" si="0"/>
        <v>0.29745644387786074</v>
      </c>
      <c r="D9" s="1">
        <f t="shared" si="1"/>
        <v>2.7450980392156862E-2</v>
      </c>
    </row>
    <row r="10" spans="1:6" x14ac:dyDescent="0.3">
      <c r="A10" s="1">
        <v>8</v>
      </c>
      <c r="B10" s="2">
        <f t="shared" si="2"/>
        <v>8.2658286096432262E-2</v>
      </c>
      <c r="C10" s="2">
        <f t="shared" si="0"/>
        <v>0.33995022157469801</v>
      </c>
      <c r="D10" s="1">
        <f t="shared" si="1"/>
        <v>3.1372549019607843E-2</v>
      </c>
    </row>
    <row r="11" spans="1:6" x14ac:dyDescent="0.3">
      <c r="A11" s="1">
        <v>9</v>
      </c>
      <c r="B11" s="2">
        <f t="shared" si="2"/>
        <v>9.5207118892079751E-2</v>
      </c>
      <c r="C11" s="2">
        <f t="shared" si="0"/>
        <v>0.38244399927153522</v>
      </c>
      <c r="D11" s="1">
        <f t="shared" si="1"/>
        <v>3.5294117647058823E-2</v>
      </c>
    </row>
    <row r="12" spans="1:6" x14ac:dyDescent="0.3">
      <c r="A12" s="1">
        <v>10</v>
      </c>
      <c r="B12" s="2">
        <f t="shared" si="2"/>
        <v>0.10803846661479369</v>
      </c>
      <c r="C12" s="2">
        <f t="shared" si="0"/>
        <v>0.42493777696837248</v>
      </c>
      <c r="D12" s="1">
        <f t="shared" si="1"/>
        <v>3.9215686274509803E-2</v>
      </c>
    </row>
    <row r="13" spans="1:6" x14ac:dyDescent="0.3">
      <c r="A13" s="1">
        <v>11</v>
      </c>
      <c r="B13" s="2">
        <f t="shared" si="2"/>
        <v>0.12146641374232185</v>
      </c>
      <c r="C13" s="2">
        <f t="shared" si="0"/>
        <v>0.46851500694588227</v>
      </c>
      <c r="D13" s="1">
        <f t="shared" si="1"/>
        <v>4.3137254901960784E-2</v>
      </c>
    </row>
    <row r="14" spans="1:6" x14ac:dyDescent="0.3">
      <c r="A14" s="1">
        <v>12</v>
      </c>
      <c r="B14" s="2">
        <f t="shared" si="2"/>
        <v>0.13597659667360187</v>
      </c>
      <c r="C14" s="2">
        <f t="shared" si="0"/>
        <v>0.51471102536664071</v>
      </c>
      <c r="D14" s="1">
        <f t="shared" si="1"/>
        <v>4.7058823529411764E-2</v>
      </c>
    </row>
    <row r="15" spans="1:6" x14ac:dyDescent="0.3">
      <c r="A15" s="1">
        <v>13</v>
      </c>
      <c r="B15" s="2">
        <f t="shared" si="2"/>
        <v>0.15157377419939438</v>
      </c>
      <c r="C15" s="2">
        <f t="shared" si="0"/>
        <v>0.56346038258948317</v>
      </c>
      <c r="D15" s="1">
        <f t="shared" si="1"/>
        <v>5.0980392156862744E-2</v>
      </c>
    </row>
    <row r="16" spans="1:6" x14ac:dyDescent="0.3">
      <c r="A16" s="1">
        <v>14</v>
      </c>
      <c r="B16" s="2">
        <f t="shared" si="2"/>
        <v>0.16829461907819437</v>
      </c>
      <c r="C16" s="2">
        <f t="shared" si="0"/>
        <v>0.61480188523744106</v>
      </c>
      <c r="D16" s="1">
        <f t="shared" si="1"/>
        <v>5.4901960784313725E-2</v>
      </c>
    </row>
    <row r="17" spans="1:4" x14ac:dyDescent="0.3">
      <c r="A17" s="1">
        <v>15</v>
      </c>
      <c r="B17" s="2">
        <f t="shared" si="2"/>
        <v>0.18617564150947746</v>
      </c>
      <c r="C17" s="2">
        <f t="shared" si="0"/>
        <v>0.66877348729712194</v>
      </c>
      <c r="D17" s="1">
        <f t="shared" si="1"/>
        <v>5.8823529411764705E-2</v>
      </c>
    </row>
    <row r="18" spans="1:4" x14ac:dyDescent="0.3">
      <c r="A18" s="1">
        <v>16</v>
      </c>
      <c r="B18" s="2">
        <f t="shared" si="2"/>
        <v>0.20525319562214006</v>
      </c>
      <c r="C18" s="2">
        <f t="shared" si="0"/>
        <v>0.72541233832737417</v>
      </c>
      <c r="D18" s="1">
        <f t="shared" si="1"/>
        <v>6.2745098039215685E-2</v>
      </c>
    </row>
    <row r="19" spans="1:4" x14ac:dyDescent="0.3">
      <c r="A19" s="1">
        <v>17</v>
      </c>
      <c r="B19" s="2">
        <f t="shared" si="2"/>
        <v>0.22556348548941588</v>
      </c>
      <c r="C19" s="2">
        <f t="shared" si="0"/>
        <v>0.78475482738838176</v>
      </c>
      <c r="D19" s="1">
        <f t="shared" si="1"/>
        <v>6.6666666666666666E-2</v>
      </c>
    </row>
    <row r="20" spans="1:4" x14ac:dyDescent="0.3">
      <c r="A20" s="1">
        <v>18</v>
      </c>
      <c r="B20" s="2">
        <f t="shared" si="2"/>
        <v>0.24714257071944337</v>
      </c>
      <c r="C20" s="2">
        <f t="shared" si="0"/>
        <v>0.84683662319998754</v>
      </c>
      <c r="D20" s="1">
        <f t="shared" si="1"/>
        <v>7.0588235294117646E-2</v>
      </c>
    </row>
    <row r="21" spans="1:4" x14ac:dyDescent="0.3">
      <c r="A21" s="1">
        <v>19</v>
      </c>
      <c r="B21" s="2">
        <f t="shared" si="2"/>
        <v>0.27002637166414856</v>
      </c>
      <c r="C21" s="2">
        <f t="shared" si="0"/>
        <v>0.91169271096322668</v>
      </c>
      <c r="D21" s="1">
        <f t="shared" si="1"/>
        <v>7.4509803921568626E-2</v>
      </c>
    </row>
    <row r="22" spans="1:4" x14ac:dyDescent="0.3">
      <c r="A22" s="1">
        <v>20</v>
      </c>
      <c r="B22" s="2">
        <f t="shared" si="2"/>
        <v>0.29425067428359647</v>
      </c>
      <c r="C22" s="2">
        <f t="shared" si="0"/>
        <v>0.97935742621715383</v>
      </c>
      <c r="D22" s="1">
        <f t="shared" si="1"/>
        <v>7.8431372549019607E-2</v>
      </c>
    </row>
    <row r="23" spans="1:4" x14ac:dyDescent="0.3">
      <c r="A23" s="1">
        <v>21</v>
      </c>
      <c r="B23" s="2">
        <f t="shared" si="2"/>
        <v>0.31985113469835769</v>
      </c>
      <c r="C23" s="2">
        <f t="shared" si="0"/>
        <v>1.0498644860516646</v>
      </c>
      <c r="D23" s="1">
        <f t="shared" si="1"/>
        <v>8.2352941176470587E-2</v>
      </c>
    </row>
    <row r="24" spans="1:4" x14ac:dyDescent="0.3">
      <c r="A24" s="1">
        <v>22</v>
      </c>
      <c r="B24" s="2">
        <f t="shared" si="2"/>
        <v>0.34686328345846795</v>
      </c>
      <c r="C24" s="2">
        <f t="shared" si="0"/>
        <v>1.1232470179538991</v>
      </c>
      <c r="D24" s="1">
        <f t="shared" si="1"/>
        <v>8.6274509803921567E-2</v>
      </c>
    </row>
    <row r="25" spans="1:4" x14ac:dyDescent="0.3">
      <c r="A25" s="1">
        <v>23</v>
      </c>
      <c r="B25" s="2">
        <f t="shared" si="2"/>
        <v>0.37532252955422513</v>
      </c>
      <c r="C25" s="2">
        <f t="shared" si="0"/>
        <v>1.1995375865297031</v>
      </c>
      <c r="D25" s="1">
        <f t="shared" si="1"/>
        <v>9.0196078431372548E-2</v>
      </c>
    </row>
    <row r="26" spans="1:4" x14ac:dyDescent="0.3">
      <c r="A26" s="1">
        <v>24</v>
      </c>
      <c r="B26" s="2">
        <f t="shared" si="2"/>
        <v>0.40526416419115657</v>
      </c>
      <c r="C26" s="2">
        <f t="shared" si="0"/>
        <v>1.2787682183109099</v>
      </c>
      <c r="D26" s="1">
        <f t="shared" si="1"/>
        <v>9.4117647058823528E-2</v>
      </c>
    </row>
    <row r="27" spans="1:4" x14ac:dyDescent="0.3">
      <c r="A27" s="1">
        <v>25</v>
      </c>
      <c r="B27" s="2">
        <f t="shared" si="2"/>
        <v>0.43672336434902947</v>
      </c>
      <c r="C27" s="2">
        <f t="shared" si="0"/>
        <v>1.3609704248332983</v>
      </c>
      <c r="D27" s="1">
        <f t="shared" si="1"/>
        <v>9.8039215686274508E-2</v>
      </c>
    </row>
    <row r="28" spans="1:4" x14ac:dyDescent="0.3">
      <c r="A28" s="1">
        <v>26</v>
      </c>
      <c r="B28" s="2">
        <f t="shared" si="2"/>
        <v>0.46973519614260273</v>
      </c>
      <c r="C28" s="2">
        <f t="shared" si="0"/>
        <v>1.4461752241477714</v>
      </c>
      <c r="D28" s="1">
        <f t="shared" si="1"/>
        <v>0.10196078431372549</v>
      </c>
    </row>
    <row r="29" spans="1:4" x14ac:dyDescent="0.3">
      <c r="A29" s="1">
        <v>27</v>
      </c>
      <c r="B29" s="2">
        <f t="shared" si="2"/>
        <v>0.50433461799996526</v>
      </c>
      <c r="C29" s="2">
        <f t="shared" si="0"/>
        <v>1.534413160908354</v>
      </c>
      <c r="D29" s="1">
        <f t="shared" si="1"/>
        <v>0.10588235294117647</v>
      </c>
    </row>
    <row r="30" spans="1:4" x14ac:dyDescent="0.3">
      <c r="A30" s="1">
        <v>28</v>
      </c>
      <c r="B30" s="2">
        <f t="shared" si="2"/>
        <v>0.54055648367267539</v>
      </c>
      <c r="C30" s="2">
        <f t="shared" si="0"/>
        <v>1.6257143251641444</v>
      </c>
      <c r="D30" s="1">
        <f t="shared" si="1"/>
        <v>0.10980392156862745</v>
      </c>
    </row>
    <row r="31" spans="1:4" x14ac:dyDescent="0.3">
      <c r="A31" s="1">
        <v>29</v>
      </c>
      <c r="B31" s="2">
        <f t="shared" si="2"/>
        <v>0.57843554509047346</v>
      </c>
      <c r="C31" s="2">
        <f t="shared" si="0"/>
        <v>1.7201083699682223</v>
      </c>
      <c r="D31" s="1">
        <f t="shared" si="1"/>
        <v>0.11372549019607843</v>
      </c>
    </row>
    <row r="32" spans="1:4" x14ac:dyDescent="0.3">
      <c r="A32" s="1">
        <v>30</v>
      </c>
      <c r="B32" s="2">
        <f t="shared" si="2"/>
        <v>0.61800645507211494</v>
      </c>
      <c r="C32" s="2">
        <f t="shared" si="0"/>
        <v>1.8176245279042222</v>
      </c>
      <c r="D32" s="1">
        <f t="shared" si="1"/>
        <v>0.11764705882352941</v>
      </c>
    </row>
    <row r="33" spans="1:4" x14ac:dyDescent="0.3">
      <c r="A33" s="1">
        <v>31</v>
      </c>
      <c r="B33" s="2">
        <f t="shared" si="2"/>
        <v>0.65930376990273321</v>
      </c>
      <c r="C33" s="2">
        <f t="shared" si="0"/>
        <v>1.9182916266205567</v>
      </c>
      <c r="D33" s="1">
        <f t="shared" si="1"/>
        <v>0.12156862745098039</v>
      </c>
    </row>
    <row r="34" spans="1:4" x14ac:dyDescent="0.3">
      <c r="A34" s="1">
        <v>32</v>
      </c>
      <c r="B34" s="2">
        <f t="shared" si="2"/>
        <v>0.70236195178720073</v>
      </c>
      <c r="C34" s="2">
        <f t="shared" si="0"/>
        <v>2.022138103452956</v>
      </c>
      <c r="D34" s="1">
        <f t="shared" si="1"/>
        <v>0.12549019607843137</v>
      </c>
    </row>
    <row r="35" spans="1:4" x14ac:dyDescent="0.3">
      <c r="A35" s="1">
        <v>40</v>
      </c>
      <c r="B35" s="2">
        <f t="shared" si="2"/>
        <v>1.1143247964833487</v>
      </c>
      <c r="C35" s="2">
        <f t="shared" si="0"/>
        <v>2.9706614526404973</v>
      </c>
      <c r="D35" s="1">
        <f t="shared" si="1"/>
        <v>0.15686274509803921</v>
      </c>
    </row>
    <row r="36" spans="1:4" x14ac:dyDescent="0.3">
      <c r="A36" s="1">
        <v>50</v>
      </c>
      <c r="B36" s="2">
        <f t="shared" si="2"/>
        <v>1.8172959223504588</v>
      </c>
      <c r="C36" s="2">
        <f t="shared" si="0"/>
        <v>4.4654446302216124</v>
      </c>
      <c r="D36" s="1">
        <f t="shared" si="1"/>
        <v>0.19607843137254902</v>
      </c>
    </row>
    <row r="37" spans="1:4" x14ac:dyDescent="0.3">
      <c r="A37" s="1">
        <v>60</v>
      </c>
      <c r="B37" s="2">
        <f t="shared" si="2"/>
        <v>2.7602516579388987</v>
      </c>
      <c r="C37" s="2">
        <f t="shared" si="0"/>
        <v>6.3260686139945754</v>
      </c>
      <c r="D37" s="1">
        <f t="shared" si="1"/>
        <v>0.23529411764705882</v>
      </c>
    </row>
    <row r="38" spans="1:4" x14ac:dyDescent="0.3">
      <c r="A38" s="1">
        <v>70</v>
      </c>
      <c r="B38" s="2">
        <f t="shared" si="2"/>
        <v>3.9758993532329963</v>
      </c>
      <c r="C38" s="2">
        <f t="shared" si="0"/>
        <v>8.5744475924264645</v>
      </c>
      <c r="D38" s="1">
        <f t="shared" si="1"/>
        <v>0.27450980392156865</v>
      </c>
    </row>
    <row r="39" spans="1:4" x14ac:dyDescent="0.3">
      <c r="A39" s="1">
        <v>80</v>
      </c>
      <c r="B39" s="2">
        <f t="shared" si="2"/>
        <v>5.4964169012994786</v>
      </c>
      <c r="C39" s="2">
        <f t="shared" si="0"/>
        <v>11.230774844025561</v>
      </c>
      <c r="D39" s="1">
        <f t="shared" si="1"/>
        <v>0.31372549019607843</v>
      </c>
    </row>
    <row r="40" spans="1:4" x14ac:dyDescent="0.3">
      <c r="A40" s="1">
        <v>100</v>
      </c>
      <c r="B40" s="2">
        <f t="shared" si="2"/>
        <v>9.5785346403162972</v>
      </c>
      <c r="C40" s="2">
        <f t="shared" si="0"/>
        <v>17.841275260990642</v>
      </c>
      <c r="D40" s="1">
        <f t="shared" si="1"/>
        <v>0.39215686274509803</v>
      </c>
    </row>
    <row r="41" spans="1:4" x14ac:dyDescent="0.3">
      <c r="A41" s="1">
        <v>120</v>
      </c>
      <c r="B41" s="2">
        <f t="shared" si="2"/>
        <v>15.2557650255051</v>
      </c>
      <c r="C41" s="2">
        <f t="shared" si="0"/>
        <v>26.294908122094899</v>
      </c>
      <c r="D41" s="1">
        <f t="shared" si="1"/>
        <v>0.47058823529411764</v>
      </c>
    </row>
    <row r="42" spans="1:4" x14ac:dyDescent="0.3">
      <c r="A42" s="1">
        <v>140</v>
      </c>
      <c r="B42" s="2">
        <f t="shared" si="2"/>
        <v>22.772019522115336</v>
      </c>
      <c r="C42" s="2">
        <f t="shared" si="0"/>
        <v>36.715092054157473</v>
      </c>
      <c r="D42" s="1">
        <f t="shared" si="1"/>
        <v>0.5490196078431373</v>
      </c>
    </row>
    <row r="43" spans="1:4" x14ac:dyDescent="0.3">
      <c r="A43" s="1">
        <v>160</v>
      </c>
      <c r="B43" s="2">
        <f t="shared" si="2"/>
        <v>32.366845246650897</v>
      </c>
      <c r="C43" s="2">
        <f t="shared" si="0"/>
        <v>49.214563930061509</v>
      </c>
      <c r="D43" s="1">
        <f t="shared" si="1"/>
        <v>0.62745098039215685</v>
      </c>
    </row>
    <row r="44" spans="1:4" x14ac:dyDescent="0.3">
      <c r="A44" s="1">
        <v>180</v>
      </c>
      <c r="B44" s="2">
        <f t="shared" si="2"/>
        <v>44.276062765214235</v>
      </c>
      <c r="C44" s="2">
        <f t="shared" si="0"/>
        <v>63.897543245256649</v>
      </c>
      <c r="D44" s="1">
        <f t="shared" si="1"/>
        <v>0.70588235294117652</v>
      </c>
    </row>
    <row r="45" spans="1:4" x14ac:dyDescent="0.3">
      <c r="A45" s="1">
        <v>200</v>
      </c>
      <c r="B45" s="2">
        <f t="shared" si="2"/>
        <v>58.732247145369598</v>
      </c>
      <c r="C45" s="2">
        <f t="shared" si="0"/>
        <v>80.861261660151087</v>
      </c>
      <c r="D45" s="1">
        <f t="shared" si="1"/>
        <v>0.78431372549019607</v>
      </c>
    </row>
    <row r="46" spans="1:4" x14ac:dyDescent="0.3">
      <c r="A46" s="1">
        <v>220</v>
      </c>
      <c r="B46" s="2">
        <f t="shared" si="2"/>
        <v>75.96510324465882</v>
      </c>
      <c r="C46" s="2">
        <f t="shared" si="0"/>
        <v>100.19709007090731</v>
      </c>
      <c r="D46" s="1">
        <f t="shared" si="1"/>
        <v>0.86274509803921573</v>
      </c>
    </row>
    <row r="47" spans="1:4" x14ac:dyDescent="0.3">
      <c r="A47" s="1">
        <v>240</v>
      </c>
      <c r="B47" s="2">
        <f t="shared" si="2"/>
        <v>96.201766330958876</v>
      </c>
      <c r="C47" s="2">
        <f t="shared" si="0"/>
        <v>121.99139668783161</v>
      </c>
      <c r="D47" s="1">
        <f t="shared" si="1"/>
        <v>0.94117647058823528</v>
      </c>
    </row>
    <row r="48" spans="1:4" x14ac:dyDescent="0.3">
      <c r="A48" s="1">
        <v>255</v>
      </c>
      <c r="B48" s="2">
        <f t="shared" si="2"/>
        <v>113.48583163385287</v>
      </c>
      <c r="C48" s="2">
        <f t="shared" si="0"/>
        <v>140</v>
      </c>
      <c r="D48" s="1">
        <f t="shared" si="1"/>
        <v>1</v>
      </c>
    </row>
    <row r="49" spans="1:3" x14ac:dyDescent="0.3">
      <c r="A49" s="1">
        <v>150</v>
      </c>
      <c r="B49" s="2">
        <f t="shared" si="2"/>
        <v>123.28138721379196</v>
      </c>
      <c r="C49" s="2">
        <f t="shared" ref="C49:C54" si="3">A49</f>
        <v>150</v>
      </c>
    </row>
    <row r="50" spans="1:3" x14ac:dyDescent="0.3">
      <c r="A50" s="1">
        <v>200</v>
      </c>
      <c r="B50" s="2">
        <f t="shared" si="2"/>
        <v>174.11011265922482</v>
      </c>
      <c r="C50" s="2">
        <f t="shared" si="3"/>
        <v>200</v>
      </c>
    </row>
    <row r="51" spans="1:3" x14ac:dyDescent="0.3">
      <c r="A51" s="1">
        <v>250</v>
      </c>
      <c r="B51" s="2">
        <f t="shared" si="2"/>
        <v>227.57052537826002</v>
      </c>
      <c r="C51" s="2">
        <f t="shared" si="3"/>
        <v>250</v>
      </c>
    </row>
    <row r="52" spans="1:3" x14ac:dyDescent="0.3">
      <c r="A52" s="1">
        <v>300</v>
      </c>
      <c r="B52" s="2">
        <f t="shared" si="2"/>
        <v>283.22625338847058</v>
      </c>
      <c r="C52" s="2">
        <f t="shared" si="3"/>
        <v>300</v>
      </c>
    </row>
    <row r="53" spans="1:3" x14ac:dyDescent="0.3">
      <c r="A53" s="1">
        <v>350</v>
      </c>
      <c r="B53" s="2">
        <f t="shared" si="2"/>
        <v>340.77651321530885</v>
      </c>
      <c r="C53" s="2">
        <f t="shared" si="3"/>
        <v>350</v>
      </c>
    </row>
    <row r="54" spans="1:3" x14ac:dyDescent="0.3">
      <c r="A54" s="1">
        <v>400</v>
      </c>
      <c r="B54" s="2">
        <f t="shared" si="2"/>
        <v>400</v>
      </c>
      <c r="C54" s="2">
        <f t="shared" si="3"/>
        <v>400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7"/>
  <sheetViews>
    <sheetView workbookViewId="0">
      <selection activeCell="F5" sqref="F5"/>
    </sheetView>
  </sheetViews>
  <sheetFormatPr defaultColWidth="9.109375" defaultRowHeight="14.4" x14ac:dyDescent="0.3"/>
  <cols>
    <col min="1" max="1" width="15.5546875" style="1" bestFit="1" customWidth="1"/>
    <col min="2" max="2" width="29.77734375" style="1" bestFit="1" customWidth="1"/>
    <col min="3" max="3" width="29.77734375" style="1" customWidth="1"/>
    <col min="4" max="4" width="9.109375" style="2" bestFit="1" customWidth="1"/>
    <col min="5" max="5" width="21.5546875" style="1" bestFit="1" customWidth="1"/>
    <col min="6" max="6" width="36.5546875" style="1" bestFit="1" customWidth="1"/>
    <col min="7" max="16384" width="9.109375" style="1"/>
  </cols>
  <sheetData>
    <row r="1" spans="1:6" x14ac:dyDescent="0.3">
      <c r="A1" s="1" t="s">
        <v>0</v>
      </c>
      <c r="B1" s="1" t="s">
        <v>31</v>
      </c>
      <c r="C1" s="1" t="s">
        <v>32</v>
      </c>
      <c r="D1" s="2" t="s">
        <v>1</v>
      </c>
      <c r="E1" s="1" t="s">
        <v>2</v>
      </c>
      <c r="F1" s="1" t="s">
        <v>4</v>
      </c>
    </row>
    <row r="2" spans="1:6" x14ac:dyDescent="0.3">
      <c r="A2" s="1">
        <v>0</v>
      </c>
      <c r="B2" s="1">
        <v>0</v>
      </c>
      <c r="C2" s="1">
        <v>0.14499999999999999</v>
      </c>
      <c r="D2" s="2">
        <f>IF($E2&gt;0.04045,POWER(($E2+0.055)/1.055, 2.4),$E2/12.92)*100</f>
        <v>0</v>
      </c>
      <c r="E2" s="1">
        <f t="shared" ref="E2:E65" si="0">A2/255</f>
        <v>0</v>
      </c>
      <c r="F2" s="1" t="s">
        <v>6</v>
      </c>
    </row>
    <row r="3" spans="1:6" x14ac:dyDescent="0.3">
      <c r="A3" s="1">
        <v>1</v>
      </c>
      <c r="B3" s="1">
        <v>5.0000000000000001E-3</v>
      </c>
      <c r="C3" s="1">
        <v>0.16200000000000001</v>
      </c>
      <c r="D3" s="2">
        <f t="shared" ref="D3:D66" si="1">IF($E3&gt;0.04045,POWER(($E3+0.055)/1.055, 2.4),$E3/12.92)*100</f>
        <v>3.0352698354883752E-2</v>
      </c>
      <c r="E3" s="1">
        <f t="shared" si="0"/>
        <v>3.9215686274509803E-3</v>
      </c>
      <c r="F3" s="1" t="s">
        <v>7</v>
      </c>
    </row>
    <row r="4" spans="1:6" x14ac:dyDescent="0.3">
      <c r="A4" s="1">
        <v>2</v>
      </c>
      <c r="B4" s="1">
        <v>6.0000000000000001E-3</v>
      </c>
      <c r="C4" s="1">
        <v>0.16200000000000001</v>
      </c>
      <c r="D4" s="2">
        <f t="shared" si="1"/>
        <v>6.0705396709767503E-2</v>
      </c>
      <c r="E4" s="1">
        <f t="shared" si="0"/>
        <v>7.8431372549019607E-3</v>
      </c>
      <c r="F4" s="6" t="s">
        <v>58</v>
      </c>
    </row>
    <row r="5" spans="1:6" x14ac:dyDescent="0.3">
      <c r="A5" s="1">
        <v>3</v>
      </c>
      <c r="B5" s="1">
        <v>7.0000000000000001E-3</v>
      </c>
      <c r="C5" s="1">
        <v>0.16300000000000001</v>
      </c>
      <c r="D5" s="2">
        <f t="shared" si="1"/>
        <v>9.1058095064651248E-2</v>
      </c>
      <c r="E5" s="1">
        <f t="shared" si="0"/>
        <v>1.1764705882352941E-2</v>
      </c>
      <c r="F5" s="3" t="s">
        <v>59</v>
      </c>
    </row>
    <row r="6" spans="1:6" x14ac:dyDescent="0.3">
      <c r="A6" s="1">
        <v>4</v>
      </c>
      <c r="B6" s="1">
        <v>0.01</v>
      </c>
      <c r="C6" s="1">
        <v>0.16500000000000001</v>
      </c>
      <c r="D6" s="2">
        <f t="shared" si="1"/>
        <v>0.12141079341953501</v>
      </c>
      <c r="E6" s="1">
        <f t="shared" si="0"/>
        <v>1.5686274509803921E-2</v>
      </c>
    </row>
    <row r="7" spans="1:6" x14ac:dyDescent="0.3">
      <c r="A7" s="1">
        <v>5</v>
      </c>
      <c r="B7" s="1">
        <v>1.4E-2</v>
      </c>
      <c r="C7" s="1">
        <v>0.16800000000000001</v>
      </c>
      <c r="D7" s="2">
        <f t="shared" si="1"/>
        <v>0.15176349177441875</v>
      </c>
      <c r="E7" s="1">
        <f t="shared" si="0"/>
        <v>1.9607843137254902E-2</v>
      </c>
    </row>
    <row r="8" spans="1:6" x14ac:dyDescent="0.3">
      <c r="A8" s="1">
        <v>6</v>
      </c>
      <c r="B8" s="1">
        <v>2.1000000000000001E-2</v>
      </c>
      <c r="C8" s="1">
        <v>0.17299999999999999</v>
      </c>
      <c r="D8" s="2">
        <f t="shared" si="1"/>
        <v>0.1821161901293025</v>
      </c>
      <c r="E8" s="1">
        <f t="shared" si="0"/>
        <v>2.3529411764705882E-2</v>
      </c>
    </row>
    <row r="9" spans="1:6" x14ac:dyDescent="0.3">
      <c r="A9" s="1">
        <v>7</v>
      </c>
      <c r="B9" s="1">
        <v>2.9000000000000001E-2</v>
      </c>
      <c r="C9" s="1">
        <v>0.17699999999999999</v>
      </c>
      <c r="D9" s="2">
        <f t="shared" si="1"/>
        <v>0.21246888848418627</v>
      </c>
      <c r="E9" s="1">
        <f t="shared" si="0"/>
        <v>2.7450980392156862E-2</v>
      </c>
    </row>
    <row r="10" spans="1:6" x14ac:dyDescent="0.3">
      <c r="A10" s="1">
        <v>8</v>
      </c>
      <c r="B10" s="1">
        <v>3.9E-2</v>
      </c>
      <c r="C10" s="1">
        <v>0.186</v>
      </c>
      <c r="D10" s="2">
        <f t="shared" si="1"/>
        <v>0.24282158683907001</v>
      </c>
      <c r="E10" s="1">
        <f t="shared" si="0"/>
        <v>3.1372549019607843E-2</v>
      </c>
    </row>
    <row r="11" spans="1:6" x14ac:dyDescent="0.3">
      <c r="A11" s="1">
        <v>9</v>
      </c>
      <c r="B11" s="1">
        <v>5.0999999999999997E-2</v>
      </c>
      <c r="C11" s="1">
        <v>0.19600000000000001</v>
      </c>
      <c r="D11" s="2">
        <f t="shared" si="1"/>
        <v>0.2731742851939537</v>
      </c>
      <c r="E11" s="1">
        <f t="shared" si="0"/>
        <v>3.5294117647058823E-2</v>
      </c>
    </row>
    <row r="12" spans="1:6" x14ac:dyDescent="0.3">
      <c r="A12" s="1">
        <v>10</v>
      </c>
      <c r="B12" s="1">
        <v>6.3E-2</v>
      </c>
      <c r="C12" s="1">
        <v>0.20799999999999999</v>
      </c>
      <c r="D12" s="2">
        <f t="shared" si="1"/>
        <v>0.3035269835488375</v>
      </c>
      <c r="E12" s="1">
        <f t="shared" si="0"/>
        <v>3.9215686274509803E-2</v>
      </c>
    </row>
    <row r="13" spans="1:6" x14ac:dyDescent="0.3">
      <c r="A13" s="1">
        <v>11</v>
      </c>
      <c r="B13" s="1">
        <v>7.9000000000000001E-2</v>
      </c>
      <c r="C13" s="1">
        <v>0.223</v>
      </c>
      <c r="D13" s="2">
        <f t="shared" si="1"/>
        <v>0.33465357638991589</v>
      </c>
      <c r="E13" s="1">
        <f t="shared" si="0"/>
        <v>4.3137254901960784E-2</v>
      </c>
    </row>
    <row r="14" spans="1:6" x14ac:dyDescent="0.3">
      <c r="A14" s="1">
        <v>12</v>
      </c>
      <c r="B14" s="1">
        <v>9.5000000000000001E-2</v>
      </c>
      <c r="C14" s="1">
        <v>0.23899999999999999</v>
      </c>
      <c r="D14" s="2">
        <f t="shared" si="1"/>
        <v>0.36765073240474339</v>
      </c>
      <c r="E14" s="1">
        <f t="shared" si="0"/>
        <v>4.7058823529411764E-2</v>
      </c>
    </row>
    <row r="15" spans="1:6" x14ac:dyDescent="0.3">
      <c r="A15" s="1">
        <v>13</v>
      </c>
      <c r="B15" s="1">
        <v>0.113</v>
      </c>
      <c r="C15" s="1">
        <v>0.25700000000000001</v>
      </c>
      <c r="D15" s="2">
        <f t="shared" si="1"/>
        <v>0.40247170184963083</v>
      </c>
      <c r="E15" s="1">
        <f t="shared" si="0"/>
        <v>5.0980392156862744E-2</v>
      </c>
    </row>
    <row r="16" spans="1:6" x14ac:dyDescent="0.3">
      <c r="A16" s="1">
        <v>14</v>
      </c>
      <c r="B16" s="1">
        <v>0.13300000000000001</v>
      </c>
      <c r="C16" s="1">
        <v>0.27800000000000002</v>
      </c>
      <c r="D16" s="2">
        <f t="shared" si="1"/>
        <v>0.43914420374102936</v>
      </c>
      <c r="E16" s="1">
        <f t="shared" si="0"/>
        <v>5.4901960784313725E-2</v>
      </c>
    </row>
    <row r="17" spans="1:5" x14ac:dyDescent="0.3">
      <c r="A17" s="1">
        <v>15</v>
      </c>
      <c r="B17" s="1">
        <v>0.156</v>
      </c>
      <c r="C17" s="1">
        <v>0.29899999999999999</v>
      </c>
      <c r="D17" s="2">
        <f t="shared" si="1"/>
        <v>0.47769534806937286</v>
      </c>
      <c r="E17" s="1">
        <f t="shared" si="0"/>
        <v>5.8823529411764705E-2</v>
      </c>
    </row>
    <row r="18" spans="1:5" x14ac:dyDescent="0.3">
      <c r="A18" s="1">
        <v>16</v>
      </c>
      <c r="B18" s="1">
        <v>0.17799999999999999</v>
      </c>
      <c r="C18" s="1">
        <v>0.32200000000000001</v>
      </c>
      <c r="D18" s="2">
        <f t="shared" si="1"/>
        <v>0.51815167023383868</v>
      </c>
      <c r="E18" s="1">
        <f t="shared" si="0"/>
        <v>6.2745098039215685E-2</v>
      </c>
    </row>
    <row r="19" spans="1:5" x14ac:dyDescent="0.3">
      <c r="A19" s="1">
        <v>17</v>
      </c>
      <c r="B19" s="1">
        <v>0.20399999999999999</v>
      </c>
      <c r="C19" s="1">
        <v>0.34799999999999998</v>
      </c>
      <c r="D19" s="2">
        <f t="shared" si="1"/>
        <v>0.56053916242027269</v>
      </c>
      <c r="E19" s="1">
        <f t="shared" si="0"/>
        <v>6.6666666666666666E-2</v>
      </c>
    </row>
    <row r="20" spans="1:5" x14ac:dyDescent="0.3">
      <c r="A20" s="1">
        <v>18</v>
      </c>
      <c r="B20" s="1">
        <v>0.23100000000000001</v>
      </c>
      <c r="C20" s="1">
        <v>0.375</v>
      </c>
      <c r="D20" s="2">
        <f t="shared" si="1"/>
        <v>0.60488330228570542</v>
      </c>
      <c r="E20" s="1">
        <f t="shared" si="0"/>
        <v>7.0588235294117646E-2</v>
      </c>
    </row>
    <row r="21" spans="1:5" x14ac:dyDescent="0.3">
      <c r="A21" s="1">
        <v>19</v>
      </c>
      <c r="B21" s="1">
        <v>0.26</v>
      </c>
      <c r="C21" s="1">
        <v>0.40400000000000003</v>
      </c>
      <c r="D21" s="2">
        <f t="shared" si="1"/>
        <v>0.6512090792594476</v>
      </c>
      <c r="E21" s="1">
        <f t="shared" si="0"/>
        <v>7.4509803921568626E-2</v>
      </c>
    </row>
    <row r="22" spans="1:5" x14ac:dyDescent="0.3">
      <c r="A22" s="1">
        <v>20</v>
      </c>
      <c r="B22" s="1">
        <v>0.29099999999999998</v>
      </c>
      <c r="C22" s="1">
        <v>0.435</v>
      </c>
      <c r="D22" s="2">
        <f t="shared" si="1"/>
        <v>0.6995410187265384</v>
      </c>
      <c r="E22" s="1">
        <f t="shared" si="0"/>
        <v>7.8431372549019607E-2</v>
      </c>
    </row>
    <row r="23" spans="1:5" x14ac:dyDescent="0.3">
      <c r="A23" s="1">
        <v>21</v>
      </c>
      <c r="B23" s="1">
        <v>0.32300000000000001</v>
      </c>
      <c r="C23" s="1">
        <v>0.46700000000000003</v>
      </c>
      <c r="D23" s="2">
        <f t="shared" si="1"/>
        <v>0.74990320432261748</v>
      </c>
      <c r="E23" s="1">
        <f t="shared" si="0"/>
        <v>8.2352941176470587E-2</v>
      </c>
    </row>
    <row r="24" spans="1:5" x14ac:dyDescent="0.3">
      <c r="A24" s="1">
        <v>22</v>
      </c>
      <c r="B24" s="1">
        <v>0.35899999999999999</v>
      </c>
      <c r="C24" s="1">
        <v>0.501</v>
      </c>
      <c r="D24" s="2">
        <f t="shared" si="1"/>
        <v>0.80231929853849948</v>
      </c>
      <c r="E24" s="1">
        <f t="shared" si="0"/>
        <v>8.6274509803921567E-2</v>
      </c>
    </row>
    <row r="25" spans="1:5" x14ac:dyDescent="0.3">
      <c r="A25" s="1">
        <v>23</v>
      </c>
      <c r="B25" s="1">
        <v>0.39500000000000002</v>
      </c>
      <c r="C25" s="1">
        <v>0.53800000000000003</v>
      </c>
      <c r="D25" s="2">
        <f t="shared" si="1"/>
        <v>0.85681256180693088</v>
      </c>
      <c r="E25" s="1">
        <f t="shared" si="0"/>
        <v>9.0196078431372548E-2</v>
      </c>
    </row>
    <row r="26" spans="1:5" x14ac:dyDescent="0.3">
      <c r="A26" s="1">
        <v>24</v>
      </c>
      <c r="B26" s="1">
        <v>0.433</v>
      </c>
      <c r="C26" s="1">
        <v>0.57699999999999996</v>
      </c>
      <c r="D26" s="2">
        <f t="shared" si="1"/>
        <v>0.91340587022207853</v>
      </c>
      <c r="E26" s="1">
        <f t="shared" si="0"/>
        <v>9.4117647058823528E-2</v>
      </c>
    </row>
    <row r="27" spans="1:5" x14ac:dyDescent="0.3">
      <c r="A27" s="1">
        <v>25</v>
      </c>
      <c r="B27" s="1">
        <v>0.47399999999999998</v>
      </c>
      <c r="C27" s="1">
        <v>0.61699999999999999</v>
      </c>
      <c r="D27" s="2">
        <f t="shared" si="1"/>
        <v>0.9721217320237846</v>
      </c>
      <c r="E27" s="1">
        <f t="shared" si="0"/>
        <v>9.8039215686274508E-2</v>
      </c>
    </row>
    <row r="28" spans="1:5" x14ac:dyDescent="0.3">
      <c r="A28" s="1">
        <v>26</v>
      </c>
      <c r="B28" s="1">
        <v>0.51400000000000001</v>
      </c>
      <c r="C28" s="1">
        <v>0.65800000000000003</v>
      </c>
      <c r="D28" s="2">
        <f t="shared" si="1"/>
        <v>1.0329823029626939</v>
      </c>
      <c r="E28" s="1">
        <f t="shared" si="0"/>
        <v>0.10196078431372549</v>
      </c>
    </row>
    <row r="29" spans="1:5" x14ac:dyDescent="0.3">
      <c r="A29" s="1">
        <v>27</v>
      </c>
      <c r="B29" s="1">
        <v>0.55800000000000005</v>
      </c>
      <c r="C29" s="1">
        <v>0.70299999999999996</v>
      </c>
      <c r="D29" s="2">
        <f t="shared" si="1"/>
        <v>1.0960094006488241</v>
      </c>
      <c r="E29" s="1">
        <f t="shared" si="0"/>
        <v>0.10588235294117647</v>
      </c>
    </row>
    <row r="30" spans="1:5" x14ac:dyDescent="0.3">
      <c r="A30" s="1">
        <v>28</v>
      </c>
      <c r="B30" s="1">
        <v>0.60299999999999998</v>
      </c>
      <c r="C30" s="1">
        <v>0.747</v>
      </c>
      <c r="D30" s="2">
        <f t="shared" si="1"/>
        <v>1.1612245179743887</v>
      </c>
      <c r="E30" s="1">
        <f t="shared" si="0"/>
        <v>0.10980392156862745</v>
      </c>
    </row>
    <row r="31" spans="1:5" x14ac:dyDescent="0.3">
      <c r="A31" s="1">
        <v>29</v>
      </c>
      <c r="B31" s="1">
        <v>0.65</v>
      </c>
      <c r="C31" s="1">
        <v>0.79700000000000004</v>
      </c>
      <c r="D31" s="2">
        <f t="shared" si="1"/>
        <v>1.2286488356915874</v>
      </c>
      <c r="E31" s="1">
        <f t="shared" si="0"/>
        <v>0.11372549019607843</v>
      </c>
    </row>
    <row r="32" spans="1:5" x14ac:dyDescent="0.3">
      <c r="A32" s="1">
        <v>30</v>
      </c>
      <c r="B32" s="1">
        <v>0.7</v>
      </c>
      <c r="C32" s="1">
        <v>0.84599999999999997</v>
      </c>
      <c r="D32" s="2">
        <f t="shared" si="1"/>
        <v>1.2983032342173015</v>
      </c>
      <c r="E32" s="1">
        <f t="shared" si="0"/>
        <v>0.11764705882352941</v>
      </c>
    </row>
    <row r="33" spans="1:5" x14ac:dyDescent="0.3">
      <c r="A33" s="1">
        <v>31</v>
      </c>
      <c r="B33" s="1">
        <v>0.754</v>
      </c>
      <c r="C33" s="1">
        <v>0.89800000000000002</v>
      </c>
      <c r="D33" s="2">
        <f t="shared" si="1"/>
        <v>1.3702083047289693</v>
      </c>
      <c r="E33" s="1">
        <f t="shared" si="0"/>
        <v>0.12156862745098039</v>
      </c>
    </row>
    <row r="34" spans="1:5" x14ac:dyDescent="0.3">
      <c r="A34" s="1">
        <v>32</v>
      </c>
      <c r="B34" s="1">
        <v>0.80700000000000005</v>
      </c>
      <c r="C34" s="1">
        <v>0.95199999999999996</v>
      </c>
      <c r="D34" s="2">
        <f t="shared" si="1"/>
        <v>1.4443843596092543</v>
      </c>
      <c r="E34" s="1">
        <f t="shared" si="0"/>
        <v>0.12549019607843137</v>
      </c>
    </row>
    <row r="35" spans="1:5" x14ac:dyDescent="0.3">
      <c r="A35" s="1">
        <v>33</v>
      </c>
      <c r="B35" s="1">
        <v>0.86099999999999999</v>
      </c>
      <c r="C35" s="1">
        <v>1.0069999999999999</v>
      </c>
      <c r="D35" s="2">
        <f t="shared" si="1"/>
        <v>1.5208514422912713</v>
      </c>
      <c r="E35" s="1">
        <f t="shared" si="0"/>
        <v>0.12941176470588237</v>
      </c>
    </row>
    <row r="36" spans="1:5" x14ac:dyDescent="0.3">
      <c r="A36" s="1">
        <v>34</v>
      </c>
      <c r="B36" s="1">
        <v>0.92100000000000004</v>
      </c>
      <c r="C36" s="1">
        <v>1.0669999999999999</v>
      </c>
      <c r="D36" s="2">
        <f t="shared" si="1"/>
        <v>1.5996293365509635</v>
      </c>
      <c r="E36" s="1">
        <f t="shared" si="0"/>
        <v>0.13333333333333333</v>
      </c>
    </row>
    <row r="37" spans="1:5" x14ac:dyDescent="0.3">
      <c r="A37" s="1">
        <v>35</v>
      </c>
      <c r="B37" s="1">
        <v>0.97899999999999998</v>
      </c>
      <c r="C37" s="1">
        <v>1.125</v>
      </c>
      <c r="D37" s="2">
        <f t="shared" si="1"/>
        <v>1.680737575288739</v>
      </c>
      <c r="E37" s="1">
        <f t="shared" si="0"/>
        <v>0.13725490196078433</v>
      </c>
    </row>
    <row r="38" spans="1:5" x14ac:dyDescent="0.3">
      <c r="A38" s="1">
        <v>36</v>
      </c>
      <c r="B38" s="1">
        <v>1.0389999999999999</v>
      </c>
      <c r="C38" s="1">
        <v>1.1859999999999999</v>
      </c>
      <c r="D38" s="2">
        <f t="shared" si="1"/>
        <v>1.7641954488384088</v>
      </c>
      <c r="E38" s="1">
        <f t="shared" si="0"/>
        <v>0.14117647058823529</v>
      </c>
    </row>
    <row r="39" spans="1:5" x14ac:dyDescent="0.3">
      <c r="A39" s="1">
        <v>37</v>
      </c>
      <c r="B39" s="1">
        <v>1.1020000000000001</v>
      </c>
      <c r="C39" s="1">
        <v>1.2490000000000001</v>
      </c>
      <c r="D39" s="2">
        <f t="shared" si="1"/>
        <v>1.8500220128379696</v>
      </c>
      <c r="E39" s="1">
        <f t="shared" si="0"/>
        <v>0.14509803921568629</v>
      </c>
    </row>
    <row r="40" spans="1:5" x14ac:dyDescent="0.3">
      <c r="A40" s="1">
        <v>38</v>
      </c>
      <c r="B40" s="1">
        <v>1.1679999999999999</v>
      </c>
      <c r="C40" s="1">
        <v>1.3140000000000001</v>
      </c>
      <c r="D40" s="2">
        <f t="shared" si="1"/>
        <v>1.9382360956935722</v>
      </c>
      <c r="E40" s="1">
        <f t="shared" si="0"/>
        <v>0.14901960784313725</v>
      </c>
    </row>
    <row r="41" spans="1:5" x14ac:dyDescent="0.3">
      <c r="A41" s="1">
        <v>39</v>
      </c>
      <c r="B41" s="1">
        <v>1.232</v>
      </c>
      <c r="C41" s="1">
        <v>1.3779999999999999</v>
      </c>
      <c r="D41" s="2">
        <f t="shared" si="1"/>
        <v>2.0288563056652396</v>
      </c>
      <c r="E41" s="1">
        <f t="shared" si="0"/>
        <v>0.15294117647058825</v>
      </c>
    </row>
    <row r="42" spans="1:5" x14ac:dyDescent="0.3">
      <c r="A42" s="1">
        <v>40</v>
      </c>
      <c r="B42" s="1">
        <v>1.302</v>
      </c>
      <c r="C42" s="1">
        <v>1.4490000000000001</v>
      </c>
      <c r="D42" s="2">
        <f t="shared" si="1"/>
        <v>2.1219010376003551</v>
      </c>
      <c r="E42" s="1">
        <f t="shared" si="0"/>
        <v>0.15686274509803921</v>
      </c>
    </row>
    <row r="43" spans="1:5" x14ac:dyDescent="0.3">
      <c r="A43" s="1">
        <v>41</v>
      </c>
      <c r="B43" s="1">
        <v>1.3779999999999999</v>
      </c>
      <c r="C43" s="1">
        <v>1.5249999999999999</v>
      </c>
      <c r="D43" s="2">
        <f t="shared" si="1"/>
        <v>2.2173884793387391</v>
      </c>
      <c r="E43" s="1">
        <f t="shared" si="0"/>
        <v>0.16078431372549021</v>
      </c>
    </row>
    <row r="44" spans="1:5" x14ac:dyDescent="0.3">
      <c r="A44" s="1">
        <v>42</v>
      </c>
      <c r="B44" s="1">
        <v>1.456</v>
      </c>
      <c r="C44" s="1">
        <v>1.6020000000000001</v>
      </c>
      <c r="D44" s="2">
        <f t="shared" si="1"/>
        <v>2.3153366178110408</v>
      </c>
      <c r="E44" s="1">
        <f t="shared" si="0"/>
        <v>0.16470588235294117</v>
      </c>
    </row>
    <row r="45" spans="1:5" x14ac:dyDescent="0.3">
      <c r="A45" s="1">
        <v>43</v>
      </c>
      <c r="B45" s="1">
        <v>1.536</v>
      </c>
      <c r="C45" s="1">
        <v>1.6830000000000001</v>
      </c>
      <c r="D45" s="2">
        <f t="shared" si="1"/>
        <v>2.415763244850476</v>
      </c>
      <c r="E45" s="1">
        <f t="shared" si="0"/>
        <v>0.16862745098039217</v>
      </c>
    </row>
    <row r="46" spans="1:5" x14ac:dyDescent="0.3">
      <c r="A46" s="1">
        <v>44</v>
      </c>
      <c r="B46" s="1">
        <v>1.6160000000000001</v>
      </c>
      <c r="C46" s="1">
        <v>1.764</v>
      </c>
      <c r="D46" s="2">
        <f t="shared" si="1"/>
        <v>2.5186859627361629</v>
      </c>
      <c r="E46" s="1">
        <f t="shared" si="0"/>
        <v>0.17254901960784313</v>
      </c>
    </row>
    <row r="47" spans="1:5" x14ac:dyDescent="0.3">
      <c r="A47" s="1">
        <v>45</v>
      </c>
      <c r="B47" s="1">
        <v>1.702</v>
      </c>
      <c r="C47" s="1">
        <v>1.849</v>
      </c>
      <c r="D47" s="2">
        <f t="shared" si="1"/>
        <v>2.6241221894849898</v>
      </c>
      <c r="E47" s="1">
        <f t="shared" si="0"/>
        <v>0.17647058823529413</v>
      </c>
    </row>
    <row r="48" spans="1:5" x14ac:dyDescent="0.3">
      <c r="A48" s="1">
        <v>46</v>
      </c>
      <c r="B48" s="1">
        <v>1.7869999999999999</v>
      </c>
      <c r="C48" s="1">
        <v>1.9319999999999999</v>
      </c>
      <c r="D48" s="2">
        <f t="shared" si="1"/>
        <v>2.73208916390749</v>
      </c>
      <c r="E48" s="1">
        <f t="shared" si="0"/>
        <v>0.1803921568627451</v>
      </c>
    </row>
    <row r="49" spans="1:5" x14ac:dyDescent="0.3">
      <c r="A49" s="1">
        <v>47</v>
      </c>
      <c r="B49" s="1">
        <v>1.873</v>
      </c>
      <c r="D49" s="2">
        <f t="shared" si="1"/>
        <v>2.8426039504420797</v>
      </c>
      <c r="E49" s="1">
        <f t="shared" si="0"/>
        <v>0.18431372549019609</v>
      </c>
    </row>
    <row r="50" spans="1:5" x14ac:dyDescent="0.3">
      <c r="A50" s="1">
        <v>48</v>
      </c>
      <c r="B50" s="1">
        <v>1.96</v>
      </c>
      <c r="D50" s="2">
        <f t="shared" si="1"/>
        <v>2.9556834437808805</v>
      </c>
      <c r="E50" s="1">
        <f t="shared" si="0"/>
        <v>0.18823529411764706</v>
      </c>
    </row>
    <row r="51" spans="1:5" x14ac:dyDescent="0.3">
      <c r="A51" s="1">
        <v>49</v>
      </c>
      <c r="B51" s="1">
        <v>2.0459999999999998</v>
      </c>
      <c r="D51" s="2">
        <f t="shared" si="1"/>
        <v>3.0713443732993637</v>
      </c>
      <c r="E51" s="1">
        <f t="shared" si="0"/>
        <v>0.19215686274509805</v>
      </c>
    </row>
    <row r="52" spans="1:5" x14ac:dyDescent="0.3">
      <c r="A52" s="1">
        <v>50</v>
      </c>
      <c r="B52" s="1">
        <v>2.1379999999999999</v>
      </c>
      <c r="D52" s="2">
        <f t="shared" si="1"/>
        <v>3.1896033073011516</v>
      </c>
      <c r="E52" s="1">
        <f t="shared" si="0"/>
        <v>0.19607843137254902</v>
      </c>
    </row>
    <row r="53" spans="1:5" x14ac:dyDescent="0.3">
      <c r="A53" s="1">
        <v>51</v>
      </c>
      <c r="B53" s="1">
        <v>2.226</v>
      </c>
      <c r="D53" s="2">
        <f t="shared" si="1"/>
        <v>3.3104766570885054</v>
      </c>
      <c r="E53" s="1">
        <f t="shared" si="0"/>
        <v>0.2</v>
      </c>
    </row>
    <row r="54" spans="1:5" x14ac:dyDescent="0.3">
      <c r="A54" s="1">
        <v>52</v>
      </c>
      <c r="B54" s="1">
        <v>2.3260000000000001</v>
      </c>
      <c r="D54" s="2">
        <f t="shared" si="1"/>
        <v>3.4339806808682156</v>
      </c>
      <c r="E54" s="1">
        <f t="shared" si="0"/>
        <v>0.20392156862745098</v>
      </c>
    </row>
    <row r="55" spans="1:5" x14ac:dyDescent="0.3">
      <c r="A55" s="1">
        <v>53</v>
      </c>
      <c r="D55" s="2">
        <f t="shared" si="1"/>
        <v>3.5601314875020327</v>
      </c>
      <c r="E55" s="1">
        <f t="shared" si="0"/>
        <v>0.20784313725490197</v>
      </c>
    </row>
    <row r="56" spans="1:5" x14ac:dyDescent="0.3">
      <c r="A56" s="1">
        <v>54</v>
      </c>
      <c r="D56" s="2">
        <f t="shared" si="1"/>
        <v>3.6889450401100041</v>
      </c>
      <c r="E56" s="1">
        <f t="shared" si="0"/>
        <v>0.21176470588235294</v>
      </c>
    </row>
    <row r="57" spans="1:5" x14ac:dyDescent="0.3">
      <c r="A57" s="1">
        <v>55</v>
      </c>
      <c r="D57" s="2">
        <f t="shared" si="1"/>
        <v>3.82043715953465</v>
      </c>
      <c r="E57" s="1">
        <f t="shared" si="0"/>
        <v>0.21568627450980393</v>
      </c>
    </row>
    <row r="58" spans="1:5" x14ac:dyDescent="0.3">
      <c r="A58" s="1">
        <v>56</v>
      </c>
      <c r="D58" s="2">
        <f t="shared" si="1"/>
        <v>3.9546235276732831</v>
      </c>
      <c r="E58" s="1">
        <f t="shared" si="0"/>
        <v>0.2196078431372549</v>
      </c>
    </row>
    <row r="59" spans="1:5" x14ac:dyDescent="0.3">
      <c r="A59" s="1">
        <v>57</v>
      </c>
      <c r="D59" s="2">
        <f t="shared" si="1"/>
        <v>4.0915196906853186</v>
      </c>
      <c r="E59" s="1">
        <f t="shared" si="0"/>
        <v>0.22352941176470589</v>
      </c>
    </row>
    <row r="60" spans="1:5" x14ac:dyDescent="0.3">
      <c r="A60" s="1">
        <v>58</v>
      </c>
      <c r="D60" s="2">
        <f t="shared" si="1"/>
        <v>4.2311410620809671</v>
      </c>
      <c r="E60" s="1">
        <f t="shared" si="0"/>
        <v>0.22745098039215686</v>
      </c>
    </row>
    <row r="61" spans="1:5" x14ac:dyDescent="0.3">
      <c r="A61" s="1">
        <v>59</v>
      </c>
      <c r="D61" s="2">
        <f t="shared" si="1"/>
        <v>4.3735029256973474</v>
      </c>
      <c r="E61" s="1">
        <f t="shared" si="0"/>
        <v>0.23137254901960785</v>
      </c>
    </row>
    <row r="62" spans="1:5" x14ac:dyDescent="0.3">
      <c r="A62" s="1">
        <v>60</v>
      </c>
      <c r="D62" s="2">
        <f t="shared" si="1"/>
        <v>4.5186204385675541</v>
      </c>
      <c r="E62" s="1">
        <f t="shared" si="0"/>
        <v>0.23529411764705882</v>
      </c>
    </row>
    <row r="63" spans="1:5" x14ac:dyDescent="0.3">
      <c r="A63" s="1">
        <v>61</v>
      </c>
      <c r="D63" s="2">
        <f t="shared" si="1"/>
        <v>4.6665086336880099</v>
      </c>
      <c r="E63" s="1">
        <f t="shared" si="0"/>
        <v>0.23921568627450981</v>
      </c>
    </row>
    <row r="64" spans="1:5" x14ac:dyDescent="0.3">
      <c r="A64" s="1">
        <v>62</v>
      </c>
      <c r="D64" s="2">
        <f t="shared" si="1"/>
        <v>4.8171824226889424</v>
      </c>
      <c r="E64" s="1">
        <f t="shared" si="0"/>
        <v>0.24313725490196078</v>
      </c>
    </row>
    <row r="65" spans="1:5" x14ac:dyDescent="0.3">
      <c r="A65" s="1">
        <v>63</v>
      </c>
      <c r="D65" s="2">
        <f t="shared" si="1"/>
        <v>4.9706565984127238</v>
      </c>
      <c r="E65" s="1">
        <f t="shared" si="0"/>
        <v>0.24705882352941178</v>
      </c>
    </row>
    <row r="66" spans="1:5" x14ac:dyDescent="0.3">
      <c r="A66" s="1">
        <v>64</v>
      </c>
      <c r="D66" s="2">
        <f t="shared" si="1"/>
        <v>5.1269458374043229</v>
      </c>
      <c r="E66" s="1">
        <f t="shared" ref="E66:E129" si="2">A66/255</f>
        <v>0.25098039215686274</v>
      </c>
    </row>
    <row r="67" spans="1:5" x14ac:dyDescent="0.3">
      <c r="A67" s="1">
        <v>65</v>
      </c>
      <c r="D67" s="2">
        <f t="shared" ref="D67:D130" si="3">IF($E67&gt;0.04045,POWER(($E67+0.055)/1.055, 2.4),$E67/12.92)*100</f>
        <v>5.2860647023180265</v>
      </c>
      <c r="E67" s="1">
        <f t="shared" si="2"/>
        <v>0.25490196078431371</v>
      </c>
    </row>
    <row r="68" spans="1:5" x14ac:dyDescent="0.3">
      <c r="A68" s="1">
        <v>66</v>
      </c>
      <c r="D68" s="2">
        <f t="shared" si="3"/>
        <v>5.4480276442442372</v>
      </c>
      <c r="E68" s="1">
        <f t="shared" si="2"/>
        <v>0.25882352941176473</v>
      </c>
    </row>
    <row r="69" spans="1:5" x14ac:dyDescent="0.3">
      <c r="A69" s="1">
        <v>67</v>
      </c>
      <c r="D69" s="2">
        <f t="shared" si="3"/>
        <v>5.6128490049600099</v>
      </c>
      <c r="E69" s="1">
        <f t="shared" si="2"/>
        <v>0.2627450980392157</v>
      </c>
    </row>
    <row r="70" spans="1:5" x14ac:dyDescent="0.3">
      <c r="A70" s="1">
        <v>68</v>
      </c>
      <c r="D70" s="2">
        <f t="shared" si="3"/>
        <v>5.7805430191067213</v>
      </c>
      <c r="E70" s="1">
        <f t="shared" si="2"/>
        <v>0.26666666666666666</v>
      </c>
    </row>
    <row r="71" spans="1:5" x14ac:dyDescent="0.3">
      <c r="A71" s="1">
        <v>69</v>
      </c>
      <c r="D71" s="2">
        <f t="shared" si="3"/>
        <v>5.9511238162981179</v>
      </c>
      <c r="E71" s="1">
        <f t="shared" si="2"/>
        <v>0.27058823529411763</v>
      </c>
    </row>
    <row r="72" spans="1:5" x14ac:dyDescent="0.3">
      <c r="A72" s="1">
        <v>70</v>
      </c>
      <c r="B72" s="1">
        <v>4.43</v>
      </c>
      <c r="C72" s="1">
        <v>4.5780000000000003</v>
      </c>
      <c r="D72" s="2">
        <f t="shared" si="3"/>
        <v>6.1246054231617597</v>
      </c>
      <c r="E72" s="1">
        <f t="shared" si="2"/>
        <v>0.27450980392156865</v>
      </c>
    </row>
    <row r="73" spans="1:5" x14ac:dyDescent="0.3">
      <c r="A73" s="1">
        <v>71</v>
      </c>
      <c r="D73" s="2">
        <f t="shared" si="3"/>
        <v>6.3010017653167658</v>
      </c>
      <c r="E73" s="1">
        <f t="shared" si="2"/>
        <v>0.27843137254901962</v>
      </c>
    </row>
    <row r="74" spans="1:5" x14ac:dyDescent="0.3">
      <c r="A74" s="1">
        <v>72</v>
      </c>
      <c r="D74" s="2">
        <f t="shared" si="3"/>
        <v>6.4803266692905801</v>
      </c>
      <c r="E74" s="1">
        <f t="shared" si="2"/>
        <v>0.28235294117647058</v>
      </c>
    </row>
    <row r="75" spans="1:5" x14ac:dyDescent="0.3">
      <c r="A75" s="1">
        <v>73</v>
      </c>
      <c r="D75" s="2">
        <f t="shared" si="3"/>
        <v>6.6625938643772864</v>
      </c>
      <c r="E75" s="1">
        <f t="shared" si="2"/>
        <v>0.28627450980392155</v>
      </c>
    </row>
    <row r="76" spans="1:5" x14ac:dyDescent="0.3">
      <c r="A76" s="1">
        <v>74</v>
      </c>
      <c r="D76" s="2">
        <f t="shared" si="3"/>
        <v>6.8478169844400192</v>
      </c>
      <c r="E76" s="1">
        <f t="shared" si="2"/>
        <v>0.29019607843137257</v>
      </c>
    </row>
    <row r="77" spans="1:5" x14ac:dyDescent="0.3">
      <c r="A77" s="1">
        <v>75</v>
      </c>
      <c r="D77" s="2">
        <f t="shared" si="3"/>
        <v>7.0360095696595879</v>
      </c>
      <c r="E77" s="1">
        <f t="shared" si="2"/>
        <v>0.29411764705882354</v>
      </c>
    </row>
    <row r="78" spans="1:5" x14ac:dyDescent="0.3">
      <c r="A78" s="1">
        <v>76</v>
      </c>
      <c r="D78" s="2">
        <f t="shared" si="3"/>
        <v>7.2271850682317469</v>
      </c>
      <c r="E78" s="1">
        <f t="shared" si="2"/>
        <v>0.29803921568627451</v>
      </c>
    </row>
    <row r="79" spans="1:5" x14ac:dyDescent="0.3">
      <c r="A79" s="1">
        <v>77</v>
      </c>
      <c r="D79" s="2">
        <f t="shared" si="3"/>
        <v>7.4213568380149626</v>
      </c>
      <c r="E79" s="1">
        <f t="shared" si="2"/>
        <v>0.30196078431372547</v>
      </c>
    </row>
    <row r="80" spans="1:5" x14ac:dyDescent="0.3">
      <c r="A80" s="1">
        <v>78</v>
      </c>
      <c r="D80" s="2">
        <f t="shared" si="3"/>
        <v>7.618538148130785</v>
      </c>
      <c r="E80" s="1">
        <f t="shared" si="2"/>
        <v>0.30588235294117649</v>
      </c>
    </row>
    <row r="81" spans="1:5" x14ac:dyDescent="0.3">
      <c r="A81" s="1">
        <v>79</v>
      </c>
      <c r="D81" s="2">
        <f t="shared" si="3"/>
        <v>7.8187421805186368</v>
      </c>
      <c r="E81" s="1">
        <f t="shared" si="2"/>
        <v>0.30980392156862746</v>
      </c>
    </row>
    <row r="82" spans="1:5" x14ac:dyDescent="0.3">
      <c r="A82" s="1">
        <v>80</v>
      </c>
      <c r="D82" s="2">
        <f t="shared" si="3"/>
        <v>8.0219820314468304</v>
      </c>
      <c r="E82" s="1">
        <f t="shared" si="2"/>
        <v>0.31372549019607843</v>
      </c>
    </row>
    <row r="83" spans="1:5" x14ac:dyDescent="0.3">
      <c r="A83" s="1">
        <v>81</v>
      </c>
      <c r="D83" s="2">
        <f t="shared" si="3"/>
        <v>8.2282707129814803</v>
      </c>
      <c r="E83" s="1">
        <f t="shared" si="2"/>
        <v>0.31764705882352939</v>
      </c>
    </row>
    <row r="84" spans="1:5" x14ac:dyDescent="0.3">
      <c r="A84" s="1">
        <v>82</v>
      </c>
      <c r="D84" s="2">
        <f t="shared" si="3"/>
        <v>8.4376211544148827</v>
      </c>
      <c r="E84" s="1">
        <f t="shared" si="2"/>
        <v>0.32156862745098042</v>
      </c>
    </row>
    <row r="85" spans="1:5" x14ac:dyDescent="0.3">
      <c r="A85" s="1">
        <v>83</v>
      </c>
      <c r="D85" s="2">
        <f t="shared" si="3"/>
        <v>8.650046203654977</v>
      </c>
      <c r="E85" s="1">
        <f t="shared" si="2"/>
        <v>0.32549019607843138</v>
      </c>
    </row>
    <row r="86" spans="1:5" x14ac:dyDescent="0.3">
      <c r="A86" s="1">
        <v>84</v>
      </c>
      <c r="D86" s="2">
        <f t="shared" si="3"/>
        <v>8.8655586285772934</v>
      </c>
      <c r="E86" s="1">
        <f t="shared" si="2"/>
        <v>0.32941176470588235</v>
      </c>
    </row>
    <row r="87" spans="1:5" x14ac:dyDescent="0.3">
      <c r="A87" s="1">
        <v>85</v>
      </c>
      <c r="D87" s="2">
        <f t="shared" si="3"/>
        <v>9.0841711183407661</v>
      </c>
      <c r="E87" s="1">
        <f t="shared" si="2"/>
        <v>0.33333333333333331</v>
      </c>
    </row>
    <row r="88" spans="1:5" x14ac:dyDescent="0.3">
      <c r="A88" s="1">
        <v>86</v>
      </c>
      <c r="D88" s="2">
        <f t="shared" si="3"/>
        <v>9.3058962846687461</v>
      </c>
      <c r="E88" s="1">
        <f t="shared" si="2"/>
        <v>0.33725490196078434</v>
      </c>
    </row>
    <row r="89" spans="1:5" x14ac:dyDescent="0.3">
      <c r="A89" s="1">
        <v>87</v>
      </c>
      <c r="D89" s="2">
        <f t="shared" si="3"/>
        <v>9.5307466630964672</v>
      </c>
      <c r="E89" s="1">
        <f t="shared" si="2"/>
        <v>0.3411764705882353</v>
      </c>
    </row>
    <row r="90" spans="1:5" x14ac:dyDescent="0.3">
      <c r="A90" s="1">
        <v>88</v>
      </c>
      <c r="D90" s="2">
        <f t="shared" si="3"/>
        <v>9.7587347141862431</v>
      </c>
      <c r="E90" s="1">
        <f t="shared" si="2"/>
        <v>0.34509803921568627</v>
      </c>
    </row>
    <row r="91" spans="1:5" x14ac:dyDescent="0.3">
      <c r="A91" s="1">
        <v>89</v>
      </c>
      <c r="D91" s="2">
        <f t="shared" si="3"/>
        <v>9.9898728247113908</v>
      </c>
      <c r="E91" s="1">
        <f t="shared" si="2"/>
        <v>0.34901960784313724</v>
      </c>
    </row>
    <row r="92" spans="1:5" x14ac:dyDescent="0.3">
      <c r="A92" s="1">
        <v>90</v>
      </c>
      <c r="B92" s="1">
        <v>7.69</v>
      </c>
      <c r="C92" s="1">
        <v>7.84</v>
      </c>
      <c r="D92" s="2">
        <f t="shared" si="3"/>
        <v>10.224173308810132</v>
      </c>
      <c r="E92" s="1">
        <f t="shared" si="2"/>
        <v>0.35294117647058826</v>
      </c>
    </row>
    <row r="93" spans="1:5" x14ac:dyDescent="0.3">
      <c r="A93" s="1">
        <v>91</v>
      </c>
      <c r="D93" s="2">
        <f t="shared" si="3"/>
        <v>10.461648409110417</v>
      </c>
      <c r="E93" s="1">
        <f t="shared" si="2"/>
        <v>0.35686274509803922</v>
      </c>
    </row>
    <row r="94" spans="1:5" x14ac:dyDescent="0.3">
      <c r="A94" s="1">
        <v>92</v>
      </c>
      <c r="D94" s="2">
        <f t="shared" si="3"/>
        <v>10.702310297826761</v>
      </c>
      <c r="E94" s="1">
        <f t="shared" si="2"/>
        <v>0.36078431372549019</v>
      </c>
    </row>
    <row r="95" spans="1:5" x14ac:dyDescent="0.3">
      <c r="A95" s="1">
        <v>93</v>
      </c>
      <c r="D95" s="2">
        <f t="shared" si="3"/>
        <v>10.946171077829934</v>
      </c>
      <c r="E95" s="1">
        <f t="shared" si="2"/>
        <v>0.36470588235294116</v>
      </c>
    </row>
    <row r="96" spans="1:5" x14ac:dyDescent="0.3">
      <c r="A96" s="1">
        <v>94</v>
      </c>
      <c r="D96" s="2">
        <f t="shared" si="3"/>
        <v>11.193242783690559</v>
      </c>
      <c r="E96" s="1">
        <f t="shared" si="2"/>
        <v>0.36862745098039218</v>
      </c>
    </row>
    <row r="97" spans="1:5" x14ac:dyDescent="0.3">
      <c r="A97" s="1">
        <v>95</v>
      </c>
      <c r="D97" s="2">
        <f t="shared" si="3"/>
        <v>11.443537382697375</v>
      </c>
      <c r="E97" s="1">
        <f t="shared" si="2"/>
        <v>0.37254901960784315</v>
      </c>
    </row>
    <row r="98" spans="1:5" x14ac:dyDescent="0.3">
      <c r="A98" s="1">
        <v>96</v>
      </c>
      <c r="D98" s="2">
        <f t="shared" si="3"/>
        <v>11.697066775851086</v>
      </c>
      <c r="E98" s="1">
        <f t="shared" si="2"/>
        <v>0.37647058823529411</v>
      </c>
    </row>
    <row r="99" spans="1:5" x14ac:dyDescent="0.3">
      <c r="A99" s="1">
        <v>97</v>
      </c>
      <c r="D99" s="2">
        <f t="shared" si="3"/>
        <v>11.953842798834565</v>
      </c>
      <c r="E99" s="1">
        <f t="shared" si="2"/>
        <v>0.38039215686274508</v>
      </c>
    </row>
    <row r="100" spans="1:5" x14ac:dyDescent="0.3">
      <c r="A100" s="1">
        <v>98</v>
      </c>
      <c r="D100" s="2">
        <f t="shared" si="3"/>
        <v>12.213877222960189</v>
      </c>
      <c r="E100" s="1">
        <f t="shared" si="2"/>
        <v>0.3843137254901961</v>
      </c>
    </row>
    <row r="101" spans="1:5" x14ac:dyDescent="0.3">
      <c r="A101" s="1">
        <v>99</v>
      </c>
      <c r="D101" s="2">
        <f t="shared" si="3"/>
        <v>12.47718175609505</v>
      </c>
      <c r="E101" s="1">
        <f t="shared" si="2"/>
        <v>0.38823529411764707</v>
      </c>
    </row>
    <row r="102" spans="1:5" x14ac:dyDescent="0.3">
      <c r="A102" s="1">
        <v>100</v>
      </c>
      <c r="D102" s="2">
        <f t="shared" si="3"/>
        <v>12.743768043564744</v>
      </c>
      <c r="E102" s="1">
        <f t="shared" si="2"/>
        <v>0.39215686274509803</v>
      </c>
    </row>
    <row r="103" spans="1:5" x14ac:dyDescent="0.3">
      <c r="A103" s="1">
        <v>101</v>
      </c>
      <c r="D103" s="2">
        <f t="shared" si="3"/>
        <v>13.013647669036432</v>
      </c>
      <c r="E103" s="1">
        <f t="shared" si="2"/>
        <v>0.396078431372549</v>
      </c>
    </row>
    <row r="104" spans="1:5" x14ac:dyDescent="0.3">
      <c r="A104" s="1">
        <v>102</v>
      </c>
      <c r="D104" s="2">
        <f t="shared" si="3"/>
        <v>13.286832155381797</v>
      </c>
      <c r="E104" s="1">
        <f t="shared" si="2"/>
        <v>0.4</v>
      </c>
    </row>
    <row r="105" spans="1:5" x14ac:dyDescent="0.3">
      <c r="A105" s="1">
        <v>103</v>
      </c>
      <c r="D105" s="2">
        <f t="shared" si="3"/>
        <v>13.563332965520564</v>
      </c>
      <c r="E105" s="1">
        <f t="shared" si="2"/>
        <v>0.40392156862745099</v>
      </c>
    </row>
    <row r="106" spans="1:5" x14ac:dyDescent="0.3">
      <c r="A106" s="1">
        <v>104</v>
      </c>
      <c r="D106" s="2">
        <f t="shared" si="3"/>
        <v>13.843161503245186</v>
      </c>
      <c r="E106" s="1">
        <f t="shared" si="2"/>
        <v>0.40784313725490196</v>
      </c>
    </row>
    <row r="107" spans="1:5" x14ac:dyDescent="0.3">
      <c r="A107" s="1">
        <v>105</v>
      </c>
      <c r="D107" s="2">
        <f t="shared" si="3"/>
        <v>14.126329114027165</v>
      </c>
      <c r="E107" s="1">
        <f t="shared" si="2"/>
        <v>0.41176470588235292</v>
      </c>
    </row>
    <row r="108" spans="1:5" x14ac:dyDescent="0.3">
      <c r="A108" s="1">
        <v>106</v>
      </c>
      <c r="D108" s="2">
        <f t="shared" si="3"/>
        <v>14.412847085805778</v>
      </c>
      <c r="E108" s="1">
        <f t="shared" si="2"/>
        <v>0.41568627450980394</v>
      </c>
    </row>
    <row r="109" spans="1:5" x14ac:dyDescent="0.3">
      <c r="A109" s="1">
        <v>107</v>
      </c>
      <c r="D109" s="2">
        <f t="shared" si="3"/>
        <v>14.702726649759501</v>
      </c>
      <c r="E109" s="1">
        <f t="shared" si="2"/>
        <v>0.41960784313725491</v>
      </c>
    </row>
    <row r="110" spans="1:5" x14ac:dyDescent="0.3">
      <c r="A110" s="1">
        <v>108</v>
      </c>
      <c r="D110" s="2">
        <f t="shared" si="3"/>
        <v>14.995978981060857</v>
      </c>
      <c r="E110" s="1">
        <f t="shared" si="2"/>
        <v>0.42352941176470588</v>
      </c>
    </row>
    <row r="111" spans="1:5" x14ac:dyDescent="0.3">
      <c r="A111" s="1">
        <v>109</v>
      </c>
      <c r="D111" s="2">
        <f t="shared" si="3"/>
        <v>15.292615199615014</v>
      </c>
      <c r="E111" s="1">
        <f t="shared" si="2"/>
        <v>0.42745098039215684</v>
      </c>
    </row>
    <row r="112" spans="1:5" x14ac:dyDescent="0.3">
      <c r="A112" s="1">
        <v>110</v>
      </c>
      <c r="B112" s="1">
        <v>11.9</v>
      </c>
      <c r="C112" s="1">
        <v>12.06</v>
      </c>
      <c r="D112" s="2">
        <f t="shared" si="3"/>
        <v>15.592646370782736</v>
      </c>
      <c r="E112" s="1">
        <f t="shared" si="2"/>
        <v>0.43137254901960786</v>
      </c>
    </row>
    <row r="113" spans="1:5" x14ac:dyDescent="0.3">
      <c r="A113" s="1">
        <v>111</v>
      </c>
      <c r="D113" s="2">
        <f t="shared" si="3"/>
        <v>15.896083506088047</v>
      </c>
      <c r="E113" s="1">
        <f t="shared" si="2"/>
        <v>0.43529411764705883</v>
      </c>
    </row>
    <row r="114" spans="1:5" x14ac:dyDescent="0.3">
      <c r="A114" s="1">
        <v>112</v>
      </c>
      <c r="D114" s="2">
        <f t="shared" si="3"/>
        <v>16.202937563911096</v>
      </c>
      <c r="E114" s="1">
        <f t="shared" si="2"/>
        <v>0.4392156862745098</v>
      </c>
    </row>
    <row r="115" spans="1:5" x14ac:dyDescent="0.3">
      <c r="A115" s="1">
        <v>113</v>
      </c>
      <c r="D115" s="2">
        <f t="shared" si="3"/>
        <v>16.513219450166762</v>
      </c>
      <c r="E115" s="1">
        <f t="shared" si="2"/>
        <v>0.44313725490196076</v>
      </c>
    </row>
    <row r="116" spans="1:5" x14ac:dyDescent="0.3">
      <c r="A116" s="1">
        <v>114</v>
      </c>
      <c r="D116" s="2">
        <f t="shared" si="3"/>
        <v>16.826940018969079</v>
      </c>
      <c r="E116" s="1">
        <f t="shared" si="2"/>
        <v>0.44705882352941179</v>
      </c>
    </row>
    <row r="117" spans="1:5" x14ac:dyDescent="0.3">
      <c r="A117" s="1">
        <v>115</v>
      </c>
      <c r="D117" s="2">
        <f t="shared" si="3"/>
        <v>17.144110073282263</v>
      </c>
      <c r="E117" s="1">
        <f t="shared" si="2"/>
        <v>0.45098039215686275</v>
      </c>
    </row>
    <row r="118" spans="1:5" x14ac:dyDescent="0.3">
      <c r="A118" s="1">
        <v>116</v>
      </c>
      <c r="D118" s="2">
        <f t="shared" si="3"/>
        <v>17.464740365558502</v>
      </c>
      <c r="E118" s="1">
        <f t="shared" si="2"/>
        <v>0.45490196078431372</v>
      </c>
    </row>
    <row r="119" spans="1:5" x14ac:dyDescent="0.3">
      <c r="A119" s="1">
        <v>117</v>
      </c>
      <c r="D119" s="2">
        <f t="shared" si="3"/>
        <v>17.788841598362914</v>
      </c>
      <c r="E119" s="1">
        <f t="shared" si="2"/>
        <v>0.45882352941176469</v>
      </c>
    </row>
    <row r="120" spans="1:5" x14ac:dyDescent="0.3">
      <c r="A120" s="1">
        <v>118</v>
      </c>
      <c r="D120" s="2">
        <f t="shared" si="3"/>
        <v>18.116424424986022</v>
      </c>
      <c r="E120" s="1">
        <f t="shared" si="2"/>
        <v>0.46274509803921571</v>
      </c>
    </row>
    <row r="121" spans="1:5" x14ac:dyDescent="0.3">
      <c r="A121" s="1">
        <v>119</v>
      </c>
      <c r="D121" s="2">
        <f t="shared" si="3"/>
        <v>18.447499450044099</v>
      </c>
      <c r="E121" s="1">
        <f t="shared" si="2"/>
        <v>0.46666666666666667</v>
      </c>
    </row>
    <row r="122" spans="1:5" x14ac:dyDescent="0.3">
      <c r="A122" s="1">
        <v>120</v>
      </c>
      <c r="D122" s="2">
        <f t="shared" si="3"/>
        <v>18.782077230067785</v>
      </c>
      <c r="E122" s="1">
        <f t="shared" si="2"/>
        <v>0.47058823529411764</v>
      </c>
    </row>
    <row r="123" spans="1:5" x14ac:dyDescent="0.3">
      <c r="A123" s="1">
        <v>121</v>
      </c>
      <c r="D123" s="2">
        <f t="shared" si="3"/>
        <v>19.120168274079138</v>
      </c>
      <c r="E123" s="1">
        <f t="shared" si="2"/>
        <v>0.47450980392156861</v>
      </c>
    </row>
    <row r="124" spans="1:5" x14ac:dyDescent="0.3">
      <c r="A124" s="1">
        <v>122</v>
      </c>
      <c r="D124" s="2">
        <f t="shared" si="3"/>
        <v>19.461783044157578</v>
      </c>
      <c r="E124" s="1">
        <f t="shared" si="2"/>
        <v>0.47843137254901963</v>
      </c>
    </row>
    <row r="125" spans="1:5" x14ac:dyDescent="0.3">
      <c r="A125" s="1">
        <v>123</v>
      </c>
      <c r="D125" s="2">
        <f t="shared" si="3"/>
        <v>19.806931955994887</v>
      </c>
      <c r="E125" s="1">
        <f t="shared" si="2"/>
        <v>0.4823529411764706</v>
      </c>
    </row>
    <row r="126" spans="1:5" x14ac:dyDescent="0.3">
      <c r="A126" s="1">
        <v>124</v>
      </c>
      <c r="D126" s="2">
        <f t="shared" si="3"/>
        <v>20.155625379439705</v>
      </c>
      <c r="E126" s="1">
        <f t="shared" si="2"/>
        <v>0.48627450980392156</v>
      </c>
    </row>
    <row r="127" spans="1:5" x14ac:dyDescent="0.3">
      <c r="A127" s="1">
        <v>125</v>
      </c>
      <c r="D127" s="2">
        <f t="shared" si="3"/>
        <v>20.50787363903169</v>
      </c>
      <c r="E127" s="1">
        <f t="shared" si="2"/>
        <v>0.49019607843137253</v>
      </c>
    </row>
    <row r="128" spans="1:5" x14ac:dyDescent="0.3">
      <c r="A128" s="1">
        <v>126</v>
      </c>
      <c r="D128" s="2">
        <f t="shared" si="3"/>
        <v>20.863687014525571</v>
      </c>
      <c r="E128" s="1">
        <f t="shared" si="2"/>
        <v>0.49411764705882355</v>
      </c>
    </row>
    <row r="129" spans="1:5" x14ac:dyDescent="0.3">
      <c r="A129" s="1">
        <v>127</v>
      </c>
      <c r="D129" s="2">
        <f t="shared" si="3"/>
        <v>21.223075741405523</v>
      </c>
      <c r="E129" s="1">
        <f t="shared" si="2"/>
        <v>0.49803921568627452</v>
      </c>
    </row>
    <row r="130" spans="1:5" x14ac:dyDescent="0.3">
      <c r="A130" s="1">
        <v>128</v>
      </c>
      <c r="D130" s="2">
        <f t="shared" si="3"/>
        <v>21.586050011389922</v>
      </c>
      <c r="E130" s="1">
        <f t="shared" ref="E130:E193" si="4">A130/255</f>
        <v>0.50196078431372548</v>
      </c>
    </row>
    <row r="131" spans="1:5" x14ac:dyDescent="0.3">
      <c r="A131" s="1">
        <v>129</v>
      </c>
      <c r="D131" s="2">
        <f t="shared" ref="D131:D194" si="5">IF($E131&gt;0.04045,POWER(($E131+0.055)/1.055, 2.4),$E131/12.92)*100</f>
        <v>21.952619972926918</v>
      </c>
      <c r="E131" s="1">
        <f t="shared" si="4"/>
        <v>0.50588235294117645</v>
      </c>
    </row>
    <row r="132" spans="1:5" x14ac:dyDescent="0.3">
      <c r="A132" s="1">
        <v>130</v>
      </c>
      <c r="B132" s="1">
        <v>17.170000000000002</v>
      </c>
      <c r="C132" s="1">
        <v>17.329999999999998</v>
      </c>
      <c r="D132" s="2">
        <f t="shared" si="5"/>
        <v>22.322795731680849</v>
      </c>
      <c r="E132" s="1">
        <f t="shared" si="4"/>
        <v>0.50980392156862742</v>
      </c>
    </row>
    <row r="133" spans="1:5" x14ac:dyDescent="0.3">
      <c r="A133" s="1">
        <v>131</v>
      </c>
      <c r="D133" s="2">
        <f t="shared" si="5"/>
        <v>22.696587351009832</v>
      </c>
      <c r="E133" s="1">
        <f t="shared" si="4"/>
        <v>0.51372549019607838</v>
      </c>
    </row>
    <row r="134" spans="1:5" x14ac:dyDescent="0.3">
      <c r="A134" s="1">
        <v>132</v>
      </c>
      <c r="D134" s="2">
        <f t="shared" si="5"/>
        <v>23.074004852434918</v>
      </c>
      <c r="E134" s="1">
        <f t="shared" si="4"/>
        <v>0.51764705882352946</v>
      </c>
    </row>
    <row r="135" spans="1:5" x14ac:dyDescent="0.3">
      <c r="A135" s="1">
        <v>133</v>
      </c>
      <c r="D135" s="2">
        <f t="shared" si="5"/>
        <v>23.455058216100525</v>
      </c>
      <c r="E135" s="1">
        <f t="shared" si="4"/>
        <v>0.52156862745098043</v>
      </c>
    </row>
    <row r="136" spans="1:5" x14ac:dyDescent="0.3">
      <c r="A136" s="1">
        <v>134</v>
      </c>
      <c r="D136" s="2">
        <f t="shared" si="5"/>
        <v>23.839757381227102</v>
      </c>
      <c r="E136" s="1">
        <f t="shared" si="4"/>
        <v>0.52549019607843139</v>
      </c>
    </row>
    <row r="137" spans="1:5" x14ac:dyDescent="0.3">
      <c r="A137" s="1">
        <v>135</v>
      </c>
      <c r="D137" s="2">
        <f t="shared" si="5"/>
        <v>24.22811224655549</v>
      </c>
      <c r="E137" s="1">
        <f t="shared" si="4"/>
        <v>0.52941176470588236</v>
      </c>
    </row>
    <row r="138" spans="1:5" x14ac:dyDescent="0.3">
      <c r="A138" s="1">
        <v>136</v>
      </c>
      <c r="D138" s="2">
        <f t="shared" si="5"/>
        <v>24.620132670783544</v>
      </c>
      <c r="E138" s="1">
        <f t="shared" si="4"/>
        <v>0.53333333333333333</v>
      </c>
    </row>
    <row r="139" spans="1:5" x14ac:dyDescent="0.3">
      <c r="A139" s="1">
        <v>137</v>
      </c>
      <c r="D139" s="2">
        <f t="shared" si="5"/>
        <v>25.015828472995338</v>
      </c>
      <c r="E139" s="1">
        <f t="shared" si="4"/>
        <v>0.53725490196078429</v>
      </c>
    </row>
    <row r="140" spans="1:5" x14ac:dyDescent="0.3">
      <c r="A140" s="1">
        <v>138</v>
      </c>
      <c r="D140" s="2">
        <f t="shared" si="5"/>
        <v>25.415209433082676</v>
      </c>
      <c r="E140" s="1">
        <f t="shared" si="4"/>
        <v>0.54117647058823526</v>
      </c>
    </row>
    <row r="141" spans="1:5" x14ac:dyDescent="0.3">
      <c r="A141" s="1">
        <v>139</v>
      </c>
      <c r="D141" s="2">
        <f t="shared" si="5"/>
        <v>25.818285292159576</v>
      </c>
      <c r="E141" s="1">
        <f t="shared" si="4"/>
        <v>0.54509803921568623</v>
      </c>
    </row>
    <row r="142" spans="1:5" x14ac:dyDescent="0.3">
      <c r="A142" s="1">
        <v>140</v>
      </c>
      <c r="D142" s="2">
        <f t="shared" si="5"/>
        <v>26.225065752969623</v>
      </c>
      <c r="E142" s="1">
        <f t="shared" si="4"/>
        <v>0.5490196078431373</v>
      </c>
    </row>
    <row r="143" spans="1:5" x14ac:dyDescent="0.3">
      <c r="A143" s="1">
        <v>141</v>
      </c>
      <c r="D143" s="2">
        <f t="shared" si="5"/>
        <v>26.635560480286248</v>
      </c>
      <c r="E143" s="1">
        <f t="shared" si="4"/>
        <v>0.55294117647058827</v>
      </c>
    </row>
    <row r="144" spans="1:5" x14ac:dyDescent="0.3">
      <c r="A144" s="1">
        <v>142</v>
      </c>
      <c r="D144" s="2">
        <f t="shared" si="5"/>
        <v>27.04977910130658</v>
      </c>
      <c r="E144" s="1">
        <f t="shared" si="4"/>
        <v>0.55686274509803924</v>
      </c>
    </row>
    <row r="145" spans="1:5" x14ac:dyDescent="0.3">
      <c r="A145" s="1">
        <v>143</v>
      </c>
      <c r="D145" s="2">
        <f t="shared" si="5"/>
        <v>27.467731206038472</v>
      </c>
      <c r="E145" s="1">
        <f t="shared" si="4"/>
        <v>0.5607843137254902</v>
      </c>
    </row>
    <row r="146" spans="1:5" x14ac:dyDescent="0.3">
      <c r="A146" s="1">
        <v>144</v>
      </c>
      <c r="D146" s="2">
        <f t="shared" si="5"/>
        <v>27.889426347681034</v>
      </c>
      <c r="E146" s="1">
        <f t="shared" si="4"/>
        <v>0.56470588235294117</v>
      </c>
    </row>
    <row r="147" spans="1:5" x14ac:dyDescent="0.3">
      <c r="A147" s="1">
        <v>145</v>
      </c>
      <c r="D147" s="2">
        <f t="shared" si="5"/>
        <v>28.314874042999211</v>
      </c>
      <c r="E147" s="1">
        <f t="shared" si="4"/>
        <v>0.56862745098039214</v>
      </c>
    </row>
    <row r="148" spans="1:5" x14ac:dyDescent="0.3">
      <c r="A148" s="1">
        <v>146</v>
      </c>
      <c r="D148" s="2">
        <f t="shared" si="5"/>
        <v>28.744083772691742</v>
      </c>
      <c r="E148" s="1">
        <f t="shared" si="4"/>
        <v>0.5725490196078431</v>
      </c>
    </row>
    <row r="149" spans="1:5" x14ac:dyDescent="0.3">
      <c r="A149" s="1">
        <v>147</v>
      </c>
      <c r="D149" s="2">
        <f t="shared" si="5"/>
        <v>29.177064981753581</v>
      </c>
      <c r="E149" s="1">
        <f t="shared" si="4"/>
        <v>0.57647058823529407</v>
      </c>
    </row>
    <row r="150" spans="1:5" x14ac:dyDescent="0.3">
      <c r="A150" s="1">
        <v>148</v>
      </c>
      <c r="D150" s="2">
        <f t="shared" si="5"/>
        <v>29.613827079832113</v>
      </c>
      <c r="E150" s="1">
        <f t="shared" si="4"/>
        <v>0.58039215686274515</v>
      </c>
    </row>
    <row r="151" spans="1:5" x14ac:dyDescent="0.3">
      <c r="A151" s="1">
        <v>149</v>
      </c>
      <c r="D151" s="2">
        <f t="shared" si="5"/>
        <v>30.054379441577652</v>
      </c>
      <c r="E151" s="1">
        <f t="shared" si="4"/>
        <v>0.58431372549019611</v>
      </c>
    </row>
    <row r="152" spans="1:5" x14ac:dyDescent="0.3">
      <c r="A152" s="1">
        <v>150</v>
      </c>
      <c r="B152" s="1">
        <v>23.39</v>
      </c>
      <c r="C152" s="1">
        <v>23.56</v>
      </c>
      <c r="D152" s="2">
        <f t="shared" si="5"/>
        <v>30.498731406988622</v>
      </c>
      <c r="E152" s="1">
        <f t="shared" si="4"/>
        <v>0.58823529411764708</v>
      </c>
    </row>
    <row r="153" spans="1:5" x14ac:dyDescent="0.3">
      <c r="A153" s="1">
        <v>151</v>
      </c>
      <c r="D153" s="2">
        <f t="shared" si="5"/>
        <v>30.946892281750848</v>
      </c>
      <c r="E153" s="1">
        <f t="shared" si="4"/>
        <v>0.59215686274509804</v>
      </c>
    </row>
    <row r="154" spans="1:5" x14ac:dyDescent="0.3">
      <c r="A154" s="1">
        <v>152</v>
      </c>
      <c r="D154" s="2">
        <f t="shared" si="5"/>
        <v>31.398871337571755</v>
      </c>
      <c r="E154" s="1">
        <f t="shared" si="4"/>
        <v>0.59607843137254901</v>
      </c>
    </row>
    <row r="155" spans="1:5" x14ac:dyDescent="0.3">
      <c r="A155" s="1">
        <v>153</v>
      </c>
      <c r="D155" s="2">
        <f t="shared" si="5"/>
        <v>31.854677812509184</v>
      </c>
      <c r="E155" s="1">
        <f t="shared" si="4"/>
        <v>0.6</v>
      </c>
    </row>
    <row r="156" spans="1:5" x14ac:dyDescent="0.3">
      <c r="A156" s="1">
        <v>154</v>
      </c>
      <c r="D156" s="2">
        <f t="shared" si="5"/>
        <v>32.314320911295077</v>
      </c>
      <c r="E156" s="1">
        <f t="shared" si="4"/>
        <v>0.60392156862745094</v>
      </c>
    </row>
    <row r="157" spans="1:5" x14ac:dyDescent="0.3">
      <c r="A157" s="1">
        <v>155</v>
      </c>
      <c r="D157" s="2">
        <f t="shared" si="5"/>
        <v>32.777809805654215</v>
      </c>
      <c r="E157" s="1">
        <f t="shared" si="4"/>
        <v>0.60784313725490191</v>
      </c>
    </row>
    <row r="158" spans="1:5" x14ac:dyDescent="0.3">
      <c r="A158" s="1">
        <v>156</v>
      </c>
      <c r="D158" s="2">
        <f t="shared" si="5"/>
        <v>33.245153634617935</v>
      </c>
      <c r="E158" s="1">
        <f t="shared" si="4"/>
        <v>0.61176470588235299</v>
      </c>
    </row>
    <row r="159" spans="1:5" x14ac:dyDescent="0.3">
      <c r="A159" s="1">
        <v>157</v>
      </c>
      <c r="D159" s="2">
        <f t="shared" si="5"/>
        <v>33.716361504833031</v>
      </c>
      <c r="E159" s="1">
        <f t="shared" si="4"/>
        <v>0.61568627450980395</v>
      </c>
    </row>
    <row r="160" spans="1:5" x14ac:dyDescent="0.3">
      <c r="A160" s="1">
        <v>158</v>
      </c>
      <c r="D160" s="2">
        <f t="shared" si="5"/>
        <v>34.191442490866095</v>
      </c>
      <c r="E160" s="1">
        <f t="shared" si="4"/>
        <v>0.61960784313725492</v>
      </c>
    </row>
    <row r="161" spans="1:5" x14ac:dyDescent="0.3">
      <c r="A161" s="1">
        <v>159</v>
      </c>
      <c r="D161" s="2">
        <f t="shared" si="5"/>
        <v>34.670405635502959</v>
      </c>
      <c r="E161" s="1">
        <f t="shared" si="4"/>
        <v>0.62352941176470589</v>
      </c>
    </row>
    <row r="162" spans="1:5" x14ac:dyDescent="0.3">
      <c r="A162" s="1">
        <v>160</v>
      </c>
      <c r="D162" s="2">
        <f t="shared" si="5"/>
        <v>35.153259950043939</v>
      </c>
      <c r="E162" s="1">
        <f t="shared" si="4"/>
        <v>0.62745098039215685</v>
      </c>
    </row>
    <row r="163" spans="1:5" x14ac:dyDescent="0.3">
      <c r="A163" s="1">
        <v>161</v>
      </c>
      <c r="D163" s="2">
        <f t="shared" si="5"/>
        <v>35.640014414594354</v>
      </c>
      <c r="E163" s="1">
        <f t="shared" si="4"/>
        <v>0.63137254901960782</v>
      </c>
    </row>
    <row r="164" spans="1:5" x14ac:dyDescent="0.3">
      <c r="A164" s="1">
        <v>162</v>
      </c>
      <c r="D164" s="2">
        <f t="shared" si="5"/>
        <v>36.130677978350953</v>
      </c>
      <c r="E164" s="1">
        <f t="shared" si="4"/>
        <v>0.63529411764705879</v>
      </c>
    </row>
    <row r="165" spans="1:5" x14ac:dyDescent="0.3">
      <c r="A165" s="1">
        <v>163</v>
      </c>
      <c r="D165" s="2">
        <f t="shared" si="5"/>
        <v>36.625259559883951</v>
      </c>
      <c r="E165" s="1">
        <f t="shared" si="4"/>
        <v>0.63921568627450975</v>
      </c>
    </row>
    <row r="166" spans="1:5" x14ac:dyDescent="0.3">
      <c r="A166" s="1">
        <v>164</v>
      </c>
      <c r="D166" s="2">
        <f t="shared" si="5"/>
        <v>37.123768047414913</v>
      </c>
      <c r="E166" s="1">
        <f t="shared" si="4"/>
        <v>0.64313725490196083</v>
      </c>
    </row>
    <row r="167" spans="1:5" x14ac:dyDescent="0.3">
      <c r="A167" s="1">
        <v>165</v>
      </c>
      <c r="D167" s="2">
        <f t="shared" si="5"/>
        <v>37.626212299090646</v>
      </c>
      <c r="E167" s="1">
        <f t="shared" si="4"/>
        <v>0.6470588235294118</v>
      </c>
    </row>
    <row r="168" spans="1:5" x14ac:dyDescent="0.3">
      <c r="A168" s="1">
        <v>166</v>
      </c>
      <c r="D168" s="2">
        <f t="shared" si="5"/>
        <v>38.132601143253012</v>
      </c>
      <c r="E168" s="1">
        <f t="shared" si="4"/>
        <v>0.65098039215686276</v>
      </c>
    </row>
    <row r="169" spans="1:5" x14ac:dyDescent="0.3">
      <c r="A169" s="1">
        <v>167</v>
      </c>
      <c r="D169" s="2">
        <f t="shared" si="5"/>
        <v>38.642943378704899</v>
      </c>
      <c r="E169" s="1">
        <f t="shared" si="4"/>
        <v>0.65490196078431373</v>
      </c>
    </row>
    <row r="170" spans="1:5" x14ac:dyDescent="0.3">
      <c r="A170" s="1">
        <v>168</v>
      </c>
      <c r="D170" s="2">
        <f t="shared" si="5"/>
        <v>39.157247774972326</v>
      </c>
      <c r="E170" s="1">
        <f t="shared" si="4"/>
        <v>0.6588235294117647</v>
      </c>
    </row>
    <row r="171" spans="1:5" x14ac:dyDescent="0.3">
      <c r="A171" s="1">
        <v>169</v>
      </c>
      <c r="D171" s="2">
        <f t="shared" si="5"/>
        <v>39.675523072562683</v>
      </c>
      <c r="E171" s="1">
        <f t="shared" si="4"/>
        <v>0.66274509803921566</v>
      </c>
    </row>
    <row r="172" spans="1:5" x14ac:dyDescent="0.3">
      <c r="A172" s="1">
        <v>170</v>
      </c>
      <c r="B172" s="1">
        <v>30.77</v>
      </c>
      <c r="C172" s="1">
        <v>30.95</v>
      </c>
      <c r="D172" s="2">
        <f t="shared" si="5"/>
        <v>40.197777983219574</v>
      </c>
      <c r="E172" s="1">
        <f t="shared" si="4"/>
        <v>0.66666666666666663</v>
      </c>
    </row>
    <row r="173" spans="1:5" x14ac:dyDescent="0.3">
      <c r="A173" s="1">
        <v>171</v>
      </c>
      <c r="D173" s="2">
        <f t="shared" si="5"/>
        <v>40.724021190173673</v>
      </c>
      <c r="E173" s="1">
        <f t="shared" si="4"/>
        <v>0.6705882352941176</v>
      </c>
    </row>
    <row r="174" spans="1:5" x14ac:dyDescent="0.3">
      <c r="A174" s="1">
        <v>172</v>
      </c>
      <c r="D174" s="2">
        <f t="shared" si="5"/>
        <v>41.254261348390372</v>
      </c>
      <c r="E174" s="1">
        <f t="shared" si="4"/>
        <v>0.67450980392156867</v>
      </c>
    </row>
    <row r="175" spans="1:5" x14ac:dyDescent="0.3">
      <c r="A175" s="1">
        <v>173</v>
      </c>
      <c r="D175" s="2">
        <f t="shared" si="5"/>
        <v>41.788507084813745</v>
      </c>
      <c r="E175" s="1">
        <f t="shared" si="4"/>
        <v>0.67843137254901964</v>
      </c>
    </row>
    <row r="176" spans="1:5" x14ac:dyDescent="0.3">
      <c r="A176" s="1">
        <v>174</v>
      </c>
      <c r="D176" s="2">
        <f t="shared" si="5"/>
        <v>42.32676699860717</v>
      </c>
      <c r="E176" s="1">
        <f t="shared" si="4"/>
        <v>0.68235294117647061</v>
      </c>
    </row>
    <row r="177" spans="1:5" x14ac:dyDescent="0.3">
      <c r="A177" s="1">
        <v>175</v>
      </c>
      <c r="D177" s="2">
        <f t="shared" si="5"/>
        <v>42.869049661390662</v>
      </c>
      <c r="E177" s="1">
        <f t="shared" si="4"/>
        <v>0.68627450980392157</v>
      </c>
    </row>
    <row r="178" spans="1:5" x14ac:dyDescent="0.3">
      <c r="A178" s="1">
        <v>176</v>
      </c>
      <c r="D178" s="2">
        <f t="shared" si="5"/>
        <v>43.415363617474888</v>
      </c>
      <c r="E178" s="1">
        <f t="shared" si="4"/>
        <v>0.69019607843137254</v>
      </c>
    </row>
    <row r="179" spans="1:5" x14ac:dyDescent="0.3">
      <c r="A179" s="1">
        <v>177</v>
      </c>
      <c r="D179" s="2">
        <f t="shared" si="5"/>
        <v>43.965717384091882</v>
      </c>
      <c r="E179" s="1">
        <f t="shared" si="4"/>
        <v>0.69411764705882351</v>
      </c>
    </row>
    <row r="180" spans="1:5" x14ac:dyDescent="0.3">
      <c r="A180" s="1">
        <v>178</v>
      </c>
      <c r="D180" s="2">
        <f t="shared" si="5"/>
        <v>44.52011945162279</v>
      </c>
      <c r="E180" s="1">
        <f t="shared" si="4"/>
        <v>0.69803921568627447</v>
      </c>
    </row>
    <row r="181" spans="1:5" x14ac:dyDescent="0.3">
      <c r="A181" s="1">
        <v>179</v>
      </c>
      <c r="D181" s="2">
        <f t="shared" si="5"/>
        <v>45.078578283822338</v>
      </c>
      <c r="E181" s="1">
        <f t="shared" si="4"/>
        <v>0.70196078431372544</v>
      </c>
    </row>
    <row r="182" spans="1:5" x14ac:dyDescent="0.3">
      <c r="A182" s="1">
        <v>180</v>
      </c>
      <c r="D182" s="2">
        <f t="shared" si="5"/>
        <v>45.641102318040467</v>
      </c>
      <c r="E182" s="1">
        <f t="shared" si="4"/>
        <v>0.70588235294117652</v>
      </c>
    </row>
    <row r="183" spans="1:5" x14ac:dyDescent="0.3">
      <c r="A183" s="1">
        <v>181</v>
      </c>
      <c r="D183" s="2">
        <f t="shared" si="5"/>
        <v>46.20769996544071</v>
      </c>
      <c r="E183" s="1">
        <f t="shared" si="4"/>
        <v>0.70980392156862748</v>
      </c>
    </row>
    <row r="184" spans="1:5" x14ac:dyDescent="0.3">
      <c r="A184" s="1">
        <v>182</v>
      </c>
      <c r="D184" s="2">
        <f t="shared" si="5"/>
        <v>46.778379611215897</v>
      </c>
      <c r="E184" s="1">
        <f t="shared" si="4"/>
        <v>0.71372549019607845</v>
      </c>
    </row>
    <row r="185" spans="1:5" x14ac:dyDescent="0.3">
      <c r="A185" s="1">
        <v>183</v>
      </c>
      <c r="D185" s="2">
        <f t="shared" si="5"/>
        <v>47.353149614800955</v>
      </c>
      <c r="E185" s="1">
        <f t="shared" si="4"/>
        <v>0.71764705882352942</v>
      </c>
    </row>
    <row r="186" spans="1:5" x14ac:dyDescent="0.3">
      <c r="A186" s="1">
        <v>184</v>
      </c>
      <c r="D186" s="2">
        <f t="shared" si="5"/>
        <v>47.932018310082682</v>
      </c>
      <c r="E186" s="1">
        <f t="shared" si="4"/>
        <v>0.72156862745098038</v>
      </c>
    </row>
    <row r="187" spans="1:5" x14ac:dyDescent="0.3">
      <c r="A187" s="1">
        <v>185</v>
      </c>
      <c r="D187" s="2">
        <f t="shared" si="5"/>
        <v>48.514994005607043</v>
      </c>
      <c r="E187" s="1">
        <f t="shared" si="4"/>
        <v>0.72549019607843135</v>
      </c>
    </row>
    <row r="188" spans="1:5" x14ac:dyDescent="0.3">
      <c r="A188" s="1">
        <v>186</v>
      </c>
      <c r="D188" s="2">
        <f t="shared" si="5"/>
        <v>49.102084984783559</v>
      </c>
      <c r="E188" s="1">
        <f t="shared" si="4"/>
        <v>0.72941176470588232</v>
      </c>
    </row>
    <row r="189" spans="1:5" x14ac:dyDescent="0.3">
      <c r="A189" s="1">
        <v>187</v>
      </c>
      <c r="D189" s="2">
        <f t="shared" si="5"/>
        <v>49.693299506087044</v>
      </c>
      <c r="E189" s="1">
        <f t="shared" si="4"/>
        <v>0.73333333333333328</v>
      </c>
    </row>
    <row r="190" spans="1:5" x14ac:dyDescent="0.3">
      <c r="A190" s="1">
        <v>188</v>
      </c>
      <c r="D190" s="2">
        <f t="shared" si="5"/>
        <v>50.28864580325687</v>
      </c>
      <c r="E190" s="1">
        <f t="shared" si="4"/>
        <v>0.73725490196078436</v>
      </c>
    </row>
    <row r="191" spans="1:5" x14ac:dyDescent="0.3">
      <c r="A191" s="1">
        <v>189</v>
      </c>
      <c r="D191" s="2">
        <f t="shared" si="5"/>
        <v>50.888132085493375</v>
      </c>
      <c r="E191" s="1">
        <f t="shared" si="4"/>
        <v>0.74117647058823533</v>
      </c>
    </row>
    <row r="192" spans="1:5" x14ac:dyDescent="0.3">
      <c r="A192" s="1">
        <v>190</v>
      </c>
      <c r="B192" s="1">
        <v>39.380000000000003</v>
      </c>
      <c r="C192" s="1">
        <v>39.57</v>
      </c>
      <c r="D192" s="2">
        <f t="shared" si="5"/>
        <v>51.49176653765214</v>
      </c>
      <c r="E192" s="1">
        <f t="shared" si="4"/>
        <v>0.74509803921568629</v>
      </c>
    </row>
    <row r="193" spans="1:5" x14ac:dyDescent="0.3">
      <c r="A193" s="1">
        <v>191</v>
      </c>
      <c r="D193" s="2">
        <f t="shared" si="5"/>
        <v>52.09955732043543</v>
      </c>
      <c r="E193" s="1">
        <f t="shared" si="4"/>
        <v>0.74901960784313726</v>
      </c>
    </row>
    <row r="194" spans="1:5" x14ac:dyDescent="0.3">
      <c r="A194" s="1">
        <v>192</v>
      </c>
      <c r="D194" s="2">
        <f t="shared" si="5"/>
        <v>52.711512570581306</v>
      </c>
      <c r="E194" s="1">
        <f t="shared" ref="E194:E257" si="6">A194/255</f>
        <v>0.75294117647058822</v>
      </c>
    </row>
    <row r="195" spans="1:5" x14ac:dyDescent="0.3">
      <c r="A195" s="1">
        <v>193</v>
      </c>
      <c r="D195" s="2">
        <f t="shared" ref="D195:D257" si="7">IF($E195&gt;0.04045,POWER(($E195+0.055)/1.055, 2.4),$E195/12.92)*100</f>
        <v>53.327640401050523</v>
      </c>
      <c r="E195" s="1">
        <f t="shared" si="6"/>
        <v>0.75686274509803919</v>
      </c>
    </row>
    <row r="196" spans="1:5" x14ac:dyDescent="0.3">
      <c r="A196" s="1">
        <v>194</v>
      </c>
      <c r="D196" s="2">
        <f t="shared" si="7"/>
        <v>53.947948901210708</v>
      </c>
      <c r="E196" s="1">
        <f t="shared" si="6"/>
        <v>0.76078431372549016</v>
      </c>
    </row>
    <row r="197" spans="1:5" x14ac:dyDescent="0.3">
      <c r="A197" s="1">
        <v>195</v>
      </c>
      <c r="D197" s="2">
        <f t="shared" si="7"/>
        <v>54.572446137018659</v>
      </c>
      <c r="E197" s="1">
        <f t="shared" si="6"/>
        <v>0.76470588235294112</v>
      </c>
    </row>
    <row r="198" spans="1:5" x14ac:dyDescent="0.3">
      <c r="A198" s="1">
        <v>196</v>
      </c>
      <c r="D198" s="2">
        <f t="shared" si="7"/>
        <v>55.201140151200022</v>
      </c>
      <c r="E198" s="1">
        <f t="shared" si="6"/>
        <v>0.7686274509803922</v>
      </c>
    </row>
    <row r="199" spans="1:5" x14ac:dyDescent="0.3">
      <c r="A199" s="1">
        <v>197</v>
      </c>
      <c r="D199" s="2">
        <f t="shared" si="7"/>
        <v>55.834038963426778</v>
      </c>
      <c r="E199" s="1">
        <f t="shared" si="6"/>
        <v>0.77254901960784317</v>
      </c>
    </row>
    <row r="200" spans="1:5" x14ac:dyDescent="0.3">
      <c r="A200" s="1">
        <v>198</v>
      </c>
      <c r="D200" s="2">
        <f t="shared" si="7"/>
        <v>56.471150570492924</v>
      </c>
      <c r="E200" s="1">
        <f t="shared" si="6"/>
        <v>0.77647058823529413</v>
      </c>
    </row>
    <row r="201" spans="1:5" x14ac:dyDescent="0.3">
      <c r="A201" s="1">
        <v>199</v>
      </c>
      <c r="D201" s="2">
        <f t="shared" si="7"/>
        <v>57.112482946487312</v>
      </c>
      <c r="E201" s="1">
        <f t="shared" si="6"/>
        <v>0.7803921568627451</v>
      </c>
    </row>
    <row r="202" spans="1:5" x14ac:dyDescent="0.3">
      <c r="A202" s="1">
        <v>200</v>
      </c>
      <c r="D202" s="2">
        <f t="shared" si="7"/>
        <v>57.758044042965061</v>
      </c>
      <c r="E202" s="1">
        <f t="shared" si="6"/>
        <v>0.78431372549019607</v>
      </c>
    </row>
    <row r="203" spans="1:5" x14ac:dyDescent="0.3">
      <c r="A203" s="1">
        <v>201</v>
      </c>
      <c r="D203" s="2">
        <f t="shared" si="7"/>
        <v>58.407841789116411</v>
      </c>
      <c r="E203" s="1">
        <f t="shared" si="6"/>
        <v>0.78823529411764703</v>
      </c>
    </row>
    <row r="204" spans="1:5" x14ac:dyDescent="0.3">
      <c r="A204" s="1">
        <v>202</v>
      </c>
      <c r="D204" s="2">
        <f t="shared" si="7"/>
        <v>59.061884091933692</v>
      </c>
      <c r="E204" s="1">
        <f t="shared" si="6"/>
        <v>0.792156862745098</v>
      </c>
    </row>
    <row r="205" spans="1:5" x14ac:dyDescent="0.3">
      <c r="A205" s="1">
        <v>203</v>
      </c>
      <c r="D205" s="2">
        <f t="shared" si="7"/>
        <v>59.720178836376334</v>
      </c>
      <c r="E205" s="1">
        <f t="shared" si="6"/>
        <v>0.79607843137254897</v>
      </c>
    </row>
    <row r="206" spans="1:5" x14ac:dyDescent="0.3">
      <c r="A206" s="1">
        <v>204</v>
      </c>
      <c r="D206" s="2">
        <f t="shared" si="7"/>
        <v>60.382733885533781</v>
      </c>
      <c r="E206" s="1">
        <f t="shared" si="6"/>
        <v>0.8</v>
      </c>
    </row>
    <row r="207" spans="1:5" x14ac:dyDescent="0.3">
      <c r="A207" s="1">
        <v>205</v>
      </c>
      <c r="D207" s="2">
        <f t="shared" si="7"/>
        <v>61.049557080786478</v>
      </c>
      <c r="E207" s="1">
        <f t="shared" si="6"/>
        <v>0.80392156862745101</v>
      </c>
    </row>
    <row r="208" spans="1:5" x14ac:dyDescent="0.3">
      <c r="A208" s="1">
        <v>206</v>
      </c>
      <c r="D208" s="2">
        <f t="shared" si="7"/>
        <v>61.720656241965109</v>
      </c>
      <c r="E208" s="1">
        <f t="shared" si="6"/>
        <v>0.80784313725490198</v>
      </c>
    </row>
    <row r="209" spans="1:5" x14ac:dyDescent="0.3">
      <c r="A209" s="1">
        <v>207</v>
      </c>
      <c r="D209" s="2">
        <f t="shared" si="7"/>
        <v>62.39603916750761</v>
      </c>
      <c r="E209" s="1">
        <f t="shared" si="6"/>
        <v>0.81176470588235294</v>
      </c>
    </row>
    <row r="210" spans="1:5" x14ac:dyDescent="0.3">
      <c r="A210" s="1">
        <v>208</v>
      </c>
      <c r="D210" s="2">
        <f t="shared" si="7"/>
        <v>63.075713634614672</v>
      </c>
      <c r="E210" s="1">
        <f t="shared" si="6"/>
        <v>0.81568627450980391</v>
      </c>
    </row>
    <row r="211" spans="1:5" x14ac:dyDescent="0.3">
      <c r="A211" s="1">
        <v>209</v>
      </c>
      <c r="D211" s="2">
        <f t="shared" si="7"/>
        <v>63.759687399403262</v>
      </c>
      <c r="E211" s="1">
        <f t="shared" si="6"/>
        <v>0.81960784313725488</v>
      </c>
    </row>
    <row r="212" spans="1:5" x14ac:dyDescent="0.3">
      <c r="A212" s="1">
        <v>210</v>
      </c>
      <c r="B212" s="1">
        <v>49.09</v>
      </c>
      <c r="C212" s="1">
        <v>49.3</v>
      </c>
      <c r="D212" s="2">
        <f t="shared" si="7"/>
        <v>64.447968197058216</v>
      </c>
      <c r="E212" s="1">
        <f t="shared" si="6"/>
        <v>0.82352941176470584</v>
      </c>
    </row>
    <row r="213" spans="1:5" x14ac:dyDescent="0.3">
      <c r="A213" s="1">
        <v>211</v>
      </c>
      <c r="D213" s="2">
        <f t="shared" si="7"/>
        <v>65.140563741982419</v>
      </c>
      <c r="E213" s="1">
        <f t="shared" si="6"/>
        <v>0.82745098039215681</v>
      </c>
    </row>
    <row r="214" spans="1:5" x14ac:dyDescent="0.3">
      <c r="A214" s="1">
        <v>212</v>
      </c>
      <c r="D214" s="2">
        <f t="shared" si="7"/>
        <v>65.837481727944848</v>
      </c>
      <c r="E214" s="1">
        <f t="shared" si="6"/>
        <v>0.83137254901960789</v>
      </c>
    </row>
    <row r="215" spans="1:5" x14ac:dyDescent="0.3">
      <c r="A215" s="1">
        <v>213</v>
      </c>
      <c r="D215" s="2">
        <f t="shared" si="7"/>
        <v>66.538729828227204</v>
      </c>
      <c r="E215" s="1">
        <f t="shared" si="6"/>
        <v>0.83529411764705885</v>
      </c>
    </row>
    <row r="216" spans="1:5" x14ac:dyDescent="0.3">
      <c r="A216" s="1">
        <v>214</v>
      </c>
      <c r="D216" s="2">
        <f t="shared" si="7"/>
        <v>67.244315695768748</v>
      </c>
      <c r="E216" s="1">
        <f t="shared" si="6"/>
        <v>0.83921568627450982</v>
      </c>
    </row>
    <row r="217" spans="1:5" x14ac:dyDescent="0.3">
      <c r="A217" s="1">
        <v>215</v>
      </c>
      <c r="D217" s="2">
        <f t="shared" si="7"/>
        <v>67.954246963309387</v>
      </c>
      <c r="E217" s="1">
        <f t="shared" si="6"/>
        <v>0.84313725490196079</v>
      </c>
    </row>
    <row r="218" spans="1:5" x14ac:dyDescent="0.3">
      <c r="A218" s="1">
        <v>216</v>
      </c>
      <c r="D218" s="2">
        <f t="shared" si="7"/>
        <v>68.668531243531348</v>
      </c>
      <c r="E218" s="1">
        <f t="shared" si="6"/>
        <v>0.84705882352941175</v>
      </c>
    </row>
    <row r="219" spans="1:5" x14ac:dyDescent="0.3">
      <c r="A219" s="1">
        <v>217</v>
      </c>
      <c r="D219" s="2">
        <f t="shared" si="7"/>
        <v>69.387176129198991</v>
      </c>
      <c r="E219" s="1">
        <f t="shared" si="6"/>
        <v>0.85098039215686272</v>
      </c>
    </row>
    <row r="220" spans="1:5" x14ac:dyDescent="0.3">
      <c r="A220" s="1">
        <v>218</v>
      </c>
      <c r="D220" s="2">
        <f t="shared" si="7"/>
        <v>70.110189193297316</v>
      </c>
      <c r="E220" s="1">
        <f t="shared" si="6"/>
        <v>0.85490196078431369</v>
      </c>
    </row>
    <row r="221" spans="1:5" x14ac:dyDescent="0.3">
      <c r="A221" s="1">
        <v>219</v>
      </c>
      <c r="D221" s="2">
        <f t="shared" si="7"/>
        <v>70.837577989168693</v>
      </c>
      <c r="E221" s="1">
        <f t="shared" si="6"/>
        <v>0.85882352941176465</v>
      </c>
    </row>
    <row r="222" spans="1:5" x14ac:dyDescent="0.3">
      <c r="A222" s="1">
        <v>220</v>
      </c>
      <c r="D222" s="2">
        <f t="shared" si="7"/>
        <v>71.569350050648069</v>
      </c>
      <c r="E222" s="1">
        <f t="shared" si="6"/>
        <v>0.86274509803921573</v>
      </c>
    </row>
    <row r="223" spans="1:5" x14ac:dyDescent="0.3">
      <c r="A223" s="1">
        <v>221</v>
      </c>
      <c r="D223" s="2">
        <f t="shared" si="7"/>
        <v>72.305512892196916</v>
      </c>
      <c r="E223" s="1">
        <f t="shared" si="6"/>
        <v>0.8666666666666667</v>
      </c>
    </row>
    <row r="224" spans="1:5" x14ac:dyDescent="0.3">
      <c r="A224" s="1">
        <v>222</v>
      </c>
      <c r="D224" s="2">
        <f t="shared" si="7"/>
        <v>73.046074009035351</v>
      </c>
      <c r="E224" s="1">
        <f t="shared" si="6"/>
        <v>0.87058823529411766</v>
      </c>
    </row>
    <row r="225" spans="1:5" x14ac:dyDescent="0.3">
      <c r="A225" s="1">
        <v>223</v>
      </c>
      <c r="D225" s="2">
        <f t="shared" si="7"/>
        <v>73.79104087727309</v>
      </c>
      <c r="E225" s="1">
        <f t="shared" si="6"/>
        <v>0.87450980392156863</v>
      </c>
    </row>
    <row r="226" spans="1:5" x14ac:dyDescent="0.3">
      <c r="A226" s="1">
        <v>224</v>
      </c>
      <c r="D226" s="2">
        <f t="shared" si="7"/>
        <v>74.540420954038751</v>
      </c>
      <c r="E226" s="1">
        <f t="shared" si="6"/>
        <v>0.8784313725490196</v>
      </c>
    </row>
    <row r="227" spans="1:5" x14ac:dyDescent="0.3">
      <c r="A227" s="1">
        <v>225</v>
      </c>
      <c r="D227" s="2">
        <f t="shared" si="7"/>
        <v>75.29422167760778</v>
      </c>
      <c r="E227" s="1">
        <f t="shared" si="6"/>
        <v>0.88235294117647056</v>
      </c>
    </row>
    <row r="228" spans="1:5" x14ac:dyDescent="0.3">
      <c r="A228" s="1">
        <v>226</v>
      </c>
      <c r="D228" s="2">
        <f t="shared" si="7"/>
        <v>76.052450467529241</v>
      </c>
      <c r="E228" s="1">
        <f t="shared" si="6"/>
        <v>0.88627450980392153</v>
      </c>
    </row>
    <row r="229" spans="1:5" x14ac:dyDescent="0.3">
      <c r="A229" s="1">
        <v>227</v>
      </c>
      <c r="D229" s="2">
        <f t="shared" si="7"/>
        <v>76.815114724750714</v>
      </c>
      <c r="E229" s="1">
        <f t="shared" si="6"/>
        <v>0.8901960784313725</v>
      </c>
    </row>
    <row r="230" spans="1:5" x14ac:dyDescent="0.3">
      <c r="A230" s="1">
        <v>228</v>
      </c>
      <c r="D230" s="2">
        <f t="shared" si="7"/>
        <v>77.582221831742359</v>
      </c>
      <c r="E230" s="1">
        <f t="shared" si="6"/>
        <v>0.89411764705882357</v>
      </c>
    </row>
    <row r="231" spans="1:5" x14ac:dyDescent="0.3">
      <c r="A231" s="1">
        <v>229</v>
      </c>
      <c r="D231" s="2">
        <f t="shared" si="7"/>
        <v>78.353779152619353</v>
      </c>
      <c r="E231" s="1">
        <f t="shared" si="6"/>
        <v>0.89803921568627454</v>
      </c>
    </row>
    <row r="232" spans="1:5" x14ac:dyDescent="0.3">
      <c r="A232" s="1">
        <v>230</v>
      </c>
      <c r="B232" s="1">
        <v>60</v>
      </c>
      <c r="C232" s="1">
        <v>60.24</v>
      </c>
      <c r="D232" s="2">
        <f t="shared" si="7"/>
        <v>79.129794033263025</v>
      </c>
      <c r="E232" s="1">
        <f t="shared" si="6"/>
        <v>0.90196078431372551</v>
      </c>
    </row>
    <row r="233" spans="1:5" x14ac:dyDescent="0.3">
      <c r="A233" s="1">
        <v>231</v>
      </c>
      <c r="D233" s="2">
        <f t="shared" si="7"/>
        <v>79.910273801440894</v>
      </c>
      <c r="E233" s="1">
        <f t="shared" si="6"/>
        <v>0.90588235294117647</v>
      </c>
    </row>
    <row r="234" spans="1:5" x14ac:dyDescent="0.3">
      <c r="A234" s="1">
        <v>232</v>
      </c>
      <c r="D234" s="2">
        <f t="shared" si="7"/>
        <v>80.695225766925162</v>
      </c>
      <c r="E234" s="1">
        <f t="shared" si="6"/>
        <v>0.90980392156862744</v>
      </c>
    </row>
    <row r="235" spans="1:5" x14ac:dyDescent="0.3">
      <c r="A235" s="1">
        <v>233</v>
      </c>
      <c r="D235" s="2">
        <f t="shared" si="7"/>
        <v>81.484657221610121</v>
      </c>
      <c r="E235" s="1">
        <f t="shared" si="6"/>
        <v>0.9137254901960784</v>
      </c>
    </row>
    <row r="236" spans="1:5" x14ac:dyDescent="0.3">
      <c r="A236" s="1">
        <v>234</v>
      </c>
      <c r="D236" s="2">
        <f t="shared" si="7"/>
        <v>82.278575439628355</v>
      </c>
      <c r="E236" s="1">
        <f t="shared" si="6"/>
        <v>0.91764705882352937</v>
      </c>
    </row>
    <row r="237" spans="1:5" x14ac:dyDescent="0.3">
      <c r="A237" s="1">
        <v>235</v>
      </c>
      <c r="D237" s="2">
        <f t="shared" si="7"/>
        <v>83.076987677465468</v>
      </c>
      <c r="E237" s="1">
        <f t="shared" si="6"/>
        <v>0.92156862745098034</v>
      </c>
    </row>
    <row r="238" spans="1:5" x14ac:dyDescent="0.3">
      <c r="A238" s="1">
        <v>236</v>
      </c>
      <c r="D238" s="2">
        <f t="shared" si="7"/>
        <v>83.879901174074007</v>
      </c>
      <c r="E238" s="1">
        <f t="shared" si="6"/>
        <v>0.92549019607843142</v>
      </c>
    </row>
    <row r="239" spans="1:5" x14ac:dyDescent="0.3">
      <c r="A239" s="1">
        <v>237</v>
      </c>
      <c r="D239" s="2">
        <f t="shared" si="7"/>
        <v>84.687323150985804</v>
      </c>
      <c r="E239" s="1">
        <f t="shared" si="6"/>
        <v>0.92941176470588238</v>
      </c>
    </row>
    <row r="240" spans="1:5" x14ac:dyDescent="0.3">
      <c r="A240" s="1">
        <v>238</v>
      </c>
      <c r="D240" s="2">
        <f t="shared" si="7"/>
        <v>85.499260812423387</v>
      </c>
      <c r="E240" s="1">
        <f t="shared" si="6"/>
        <v>0.93333333333333335</v>
      </c>
    </row>
    <row r="241" spans="1:5" x14ac:dyDescent="0.3">
      <c r="A241" s="1">
        <v>239</v>
      </c>
      <c r="D241" s="2">
        <f t="shared" si="7"/>
        <v>86.315721345410239</v>
      </c>
      <c r="E241" s="1">
        <f t="shared" si="6"/>
        <v>0.93725490196078431</v>
      </c>
    </row>
    <row r="242" spans="1:5" x14ac:dyDescent="0.3">
      <c r="A242" s="1">
        <v>240</v>
      </c>
      <c r="D242" s="2">
        <f t="shared" si="7"/>
        <v>87.136711919879716</v>
      </c>
      <c r="E242" s="1">
        <f t="shared" si="6"/>
        <v>0.94117647058823528</v>
      </c>
    </row>
    <row r="243" spans="1:5" x14ac:dyDescent="0.3">
      <c r="A243" s="1">
        <v>241</v>
      </c>
      <c r="D243" s="2">
        <f t="shared" si="7"/>
        <v>87.962239688783171</v>
      </c>
      <c r="E243" s="1">
        <f t="shared" si="6"/>
        <v>0.94509803921568625</v>
      </c>
    </row>
    <row r="244" spans="1:5" x14ac:dyDescent="0.3">
      <c r="A244" s="1">
        <v>242</v>
      </c>
      <c r="D244" s="2">
        <f t="shared" si="7"/>
        <v>88.792311788196628</v>
      </c>
      <c r="E244" s="1">
        <f t="shared" si="6"/>
        <v>0.94901960784313721</v>
      </c>
    </row>
    <row r="245" spans="1:5" x14ac:dyDescent="0.3">
      <c r="A245" s="1">
        <v>243</v>
      </c>
      <c r="D245" s="2">
        <f t="shared" si="7"/>
        <v>89.626935337426644</v>
      </c>
      <c r="E245" s="1">
        <f t="shared" si="6"/>
        <v>0.95294117647058818</v>
      </c>
    </row>
    <row r="246" spans="1:5" x14ac:dyDescent="0.3">
      <c r="A246" s="1">
        <v>244</v>
      </c>
      <c r="D246" s="2">
        <f t="shared" si="7"/>
        <v>90.466117439114953</v>
      </c>
      <c r="E246" s="1">
        <f t="shared" si="6"/>
        <v>0.95686274509803926</v>
      </c>
    </row>
    <row r="247" spans="1:5" x14ac:dyDescent="0.3">
      <c r="A247" s="1">
        <v>245</v>
      </c>
      <c r="D247" s="2">
        <f t="shared" si="7"/>
        <v>91.309865179341926</v>
      </c>
      <c r="E247" s="1">
        <f t="shared" si="6"/>
        <v>0.96078431372549022</v>
      </c>
    </row>
    <row r="248" spans="1:5" x14ac:dyDescent="0.3">
      <c r="A248" s="1">
        <v>246</v>
      </c>
      <c r="D248" s="2">
        <f t="shared" si="7"/>
        <v>92.158185627729466</v>
      </c>
      <c r="E248" s="1">
        <f t="shared" si="6"/>
        <v>0.96470588235294119</v>
      </c>
    </row>
    <row r="249" spans="1:5" x14ac:dyDescent="0.3">
      <c r="A249" s="1">
        <v>247</v>
      </c>
      <c r="D249" s="2">
        <f t="shared" si="7"/>
        <v>93.011085837542367</v>
      </c>
      <c r="E249" s="1">
        <f t="shared" si="6"/>
        <v>0.96862745098039216</v>
      </c>
    </row>
    <row r="250" spans="1:5" x14ac:dyDescent="0.3">
      <c r="A250" s="1">
        <v>248</v>
      </c>
      <c r="D250" s="2">
        <f t="shared" si="7"/>
        <v>93.868572845788805</v>
      </c>
      <c r="E250" s="1">
        <f t="shared" si="6"/>
        <v>0.97254901960784312</v>
      </c>
    </row>
    <row r="251" spans="1:5" x14ac:dyDescent="0.3">
      <c r="A251" s="1">
        <v>249</v>
      </c>
      <c r="D251" s="2">
        <f t="shared" si="7"/>
        <v>94.730653673319992</v>
      </c>
      <c r="E251" s="1">
        <f t="shared" si="6"/>
        <v>0.97647058823529409</v>
      </c>
    </row>
    <row r="252" spans="1:5" x14ac:dyDescent="0.3">
      <c r="A252" s="1">
        <v>250</v>
      </c>
      <c r="B252" s="1">
        <v>72.08</v>
      </c>
      <c r="C252" s="1">
        <v>72.349999999999994</v>
      </c>
      <c r="D252" s="2">
        <f t="shared" si="7"/>
        <v>95.597335324928608</v>
      </c>
      <c r="E252" s="1">
        <f t="shared" si="6"/>
        <v>0.98039215686274506</v>
      </c>
    </row>
    <row r="253" spans="1:5" x14ac:dyDescent="0.3">
      <c r="A253" s="1">
        <v>251</v>
      </c>
      <c r="D253" s="2">
        <f t="shared" si="7"/>
        <v>96.468624789446508</v>
      </c>
      <c r="E253" s="1">
        <f t="shared" si="6"/>
        <v>0.98431372549019602</v>
      </c>
    </row>
    <row r="254" spans="1:5" x14ac:dyDescent="0.3">
      <c r="A254" s="1">
        <v>252</v>
      </c>
      <c r="D254" s="2">
        <f t="shared" si="7"/>
        <v>97.344529039841248</v>
      </c>
      <c r="E254" s="1">
        <f t="shared" si="6"/>
        <v>0.9882352941176471</v>
      </c>
    </row>
    <row r="255" spans="1:5" x14ac:dyDescent="0.3">
      <c r="A255" s="1">
        <v>253</v>
      </c>
      <c r="D255" s="2">
        <f t="shared" si="7"/>
        <v>98.225055033311719</v>
      </c>
      <c r="E255" s="1">
        <f t="shared" si="6"/>
        <v>0.99215686274509807</v>
      </c>
    </row>
    <row r="256" spans="1:5" x14ac:dyDescent="0.3">
      <c r="A256" s="1">
        <v>254</v>
      </c>
      <c r="D256" s="2">
        <f t="shared" si="7"/>
        <v>99.110209711382979</v>
      </c>
      <c r="E256" s="1">
        <f t="shared" si="6"/>
        <v>0.99607843137254903</v>
      </c>
    </row>
    <row r="257" spans="1:5" x14ac:dyDescent="0.3">
      <c r="A257" s="1">
        <v>255</v>
      </c>
      <c r="B257" s="1">
        <v>75.33</v>
      </c>
      <c r="C257" s="1">
        <v>75.61</v>
      </c>
      <c r="D257" s="2">
        <f t="shared" si="7"/>
        <v>100</v>
      </c>
      <c r="E257" s="1">
        <f t="shared" si="6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PA279CV - HDR - 140</vt:lpstr>
      <vt:lpstr>PA279CV - SDR - sRGB</vt:lpstr>
      <vt:lpstr>Macbook Pro - HDR - 140</vt:lpstr>
      <vt:lpstr>Macbook Pro - HDR - 600</vt:lpstr>
      <vt:lpstr>Macbook Pro P3 Prim - HDR - 140</vt:lpstr>
      <vt:lpstr>Macbook Pro - HDR - 182 TrueTon</vt:lpstr>
      <vt:lpstr>PA32UCDM - HDR - 140 - Clip</vt:lpstr>
      <vt:lpstr>PA32UCDM - HDR - 140 - Clip BL</vt:lpstr>
      <vt:lpstr>Example chart1</vt:lpstr>
      <vt:lpstr>Example chart2</vt:lpstr>
      <vt:lpstr>sRGB Mismatch</vt:lpstr>
      <vt:lpstr>power function</vt:lpstr>
      <vt:lpstr>Macbook Pro - HDR - 100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Allen Pestaluky</cp:lastModifiedBy>
  <cp:revision/>
  <dcterms:created xsi:type="dcterms:W3CDTF">2026-06-10T18:58:15Z</dcterms:created>
  <dcterms:modified xsi:type="dcterms:W3CDTF">2026-08-28T17:22:32Z</dcterms:modified>
  <cp:category/>
  <cp:contentStatus/>
</cp:coreProperties>
</file>